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edson.ramos\Documents\Tema - Tarifas\Lei 13673 - Publicação REajustes\"/>
    </mc:Choice>
  </mc:AlternateContent>
  <xr:revisionPtr revIDLastSave="0" documentId="8_{62E97492-7BCE-4803-BCC5-23580150E2E0}" xr6:coauthVersionLast="47" xr6:coauthVersionMax="47" xr10:uidLastSave="{00000000-0000-0000-0000-000000000000}"/>
  <bookViews>
    <workbookView xWindow="-120" yWindow="-120" windowWidth="21840" windowHeight="13140" activeTab="1" xr2:uid="{F6B19EA4-D4CC-4D1F-AF04-666BAF306C45}"/>
  </bookViews>
  <sheets>
    <sheet name=" TAR APLIC GA" sheetId="7" r:id="rId1"/>
    <sheet name="TAR APLIC GB" sheetId="8" r:id="rId2"/>
    <sheet name="Planilha1" sheetId="9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7" i="8" l="1"/>
  <c r="R46" i="8"/>
  <c r="R43" i="8"/>
  <c r="R44" i="8"/>
  <c r="R45" i="8"/>
  <c r="R42" i="8"/>
  <c r="R33" i="8"/>
  <c r="R34" i="8"/>
  <c r="R35" i="8"/>
  <c r="R36" i="8"/>
  <c r="R37" i="8"/>
  <c r="R38" i="8"/>
  <c r="R39" i="8"/>
  <c r="R40" i="8"/>
  <c r="R41" i="8"/>
  <c r="R32" i="8"/>
  <c r="P32" i="8"/>
  <c r="D38" i="8"/>
  <c r="D39" i="8"/>
  <c r="D37" i="8"/>
  <c r="R28" i="8"/>
  <c r="R29" i="8"/>
  <c r="R30" i="8"/>
  <c r="S30" i="8" s="1"/>
  <c r="R31" i="8"/>
  <c r="S31" i="8" s="1"/>
  <c r="R27" i="8"/>
  <c r="S27" i="8" s="1"/>
  <c r="E31" i="8"/>
  <c r="E30" i="8"/>
  <c r="R23" i="8"/>
  <c r="R24" i="8"/>
  <c r="R25" i="8"/>
  <c r="R26" i="8"/>
  <c r="R22" i="8"/>
  <c r="R16" i="8"/>
  <c r="R17" i="8"/>
  <c r="R18" i="8"/>
  <c r="R19" i="8"/>
  <c r="R20" i="8"/>
  <c r="R21" i="8"/>
  <c r="R15" i="8"/>
  <c r="R9" i="8"/>
  <c r="R10" i="8"/>
  <c r="R11" i="8"/>
  <c r="R12" i="8"/>
  <c r="R13" i="8"/>
  <c r="R14" i="8"/>
  <c r="R8" i="8"/>
  <c r="P33" i="8"/>
  <c r="S33" i="8" s="1"/>
  <c r="P34" i="8"/>
  <c r="P35" i="8"/>
  <c r="P36" i="8"/>
  <c r="P42" i="8"/>
  <c r="S42" i="8" s="1"/>
  <c r="P43" i="8"/>
  <c r="S43" i="8" s="1"/>
  <c r="P23" i="8"/>
  <c r="P24" i="8"/>
  <c r="P25" i="8"/>
  <c r="P26" i="8"/>
  <c r="P22" i="8"/>
  <c r="Q22" i="8" s="1"/>
  <c r="P9" i="8"/>
  <c r="Q9" i="8" s="1"/>
  <c r="P10" i="8"/>
  <c r="P11" i="8"/>
  <c r="Q11" i="8" s="1"/>
  <c r="P12" i="8"/>
  <c r="Q12" i="8" s="1"/>
  <c r="P13" i="8"/>
  <c r="Q13" i="8" s="1"/>
  <c r="P14" i="8"/>
  <c r="Q14" i="8" s="1"/>
  <c r="P8" i="8"/>
  <c r="Q8" i="8" s="1"/>
  <c r="O30" i="7"/>
  <c r="N30" i="7"/>
  <c r="M30" i="7"/>
  <c r="K30" i="7"/>
  <c r="I30" i="7"/>
  <c r="G30" i="7"/>
  <c r="P25" i="7"/>
  <c r="P26" i="7"/>
  <c r="P27" i="7"/>
  <c r="P28" i="7"/>
  <c r="P29" i="7"/>
  <c r="P30" i="7"/>
  <c r="P24" i="7"/>
  <c r="P22" i="7"/>
  <c r="P23" i="7"/>
  <c r="P21" i="7"/>
  <c r="P16" i="7"/>
  <c r="P17" i="7"/>
  <c r="P18" i="7"/>
  <c r="P19" i="7"/>
  <c r="P20" i="7"/>
  <c r="P15" i="7"/>
  <c r="P14" i="7"/>
  <c r="P13" i="7"/>
  <c r="P12" i="7"/>
  <c r="P11" i="7"/>
  <c r="P10" i="7"/>
  <c r="P9" i="7"/>
  <c r="P8" i="7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376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47" i="9"/>
  <c r="N25" i="7"/>
  <c r="Q25" i="7" s="1"/>
  <c r="N26" i="7"/>
  <c r="N24" i="7"/>
  <c r="Q24" i="7" s="1"/>
  <c r="N22" i="7"/>
  <c r="O22" i="7" s="1"/>
  <c r="N23" i="7"/>
  <c r="N21" i="7"/>
  <c r="O21" i="7" s="1"/>
  <c r="N18" i="7"/>
  <c r="O18" i="7" s="1"/>
  <c r="N17" i="7"/>
  <c r="O17" i="7" s="1"/>
  <c r="N16" i="7"/>
  <c r="O16" i="7" s="1"/>
  <c r="N15" i="7"/>
  <c r="O15" i="7" s="1"/>
  <c r="N9" i="7"/>
  <c r="O9" i="7" s="1"/>
  <c r="N10" i="7"/>
  <c r="O10" i="7" s="1"/>
  <c r="N11" i="7"/>
  <c r="O11" i="7" s="1"/>
  <c r="N14" i="7"/>
  <c r="N8" i="7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N330" i="9"/>
  <c r="N331" i="9"/>
  <c r="N332" i="9"/>
  <c r="N333" i="9"/>
  <c r="N334" i="9"/>
  <c r="N335" i="9"/>
  <c r="N336" i="9"/>
  <c r="N337" i="9"/>
  <c r="N338" i="9"/>
  <c r="N339" i="9"/>
  <c r="N340" i="9"/>
  <c r="N310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288" i="9"/>
  <c r="Q10" i="8"/>
  <c r="BO43" i="8"/>
  <c r="BC43" i="8"/>
  <c r="AR43" i="8"/>
  <c r="AE43" i="8"/>
  <c r="O43" i="8"/>
  <c r="M43" i="8"/>
  <c r="K43" i="8"/>
  <c r="I43" i="8"/>
  <c r="BO42" i="8"/>
  <c r="BC42" i="8"/>
  <c r="AR42" i="8"/>
  <c r="AE42" i="8"/>
  <c r="O42" i="8"/>
  <c r="M42" i="8"/>
  <c r="K42" i="8"/>
  <c r="I42" i="8"/>
  <c r="BO36" i="8"/>
  <c r="BC36" i="8"/>
  <c r="AR36" i="8"/>
  <c r="AE36" i="8"/>
  <c r="O36" i="8"/>
  <c r="M36" i="8"/>
  <c r="K36" i="8"/>
  <c r="I36" i="8"/>
  <c r="BO35" i="8"/>
  <c r="BC35" i="8"/>
  <c r="AR35" i="8"/>
  <c r="AE35" i="8"/>
  <c r="O35" i="8"/>
  <c r="M35" i="8"/>
  <c r="K35" i="8"/>
  <c r="I35" i="8"/>
  <c r="BO34" i="8"/>
  <c r="BC34" i="8"/>
  <c r="AR34" i="8"/>
  <c r="AE34" i="8"/>
  <c r="O34" i="8"/>
  <c r="M34" i="8"/>
  <c r="K34" i="8"/>
  <c r="I34" i="8"/>
  <c r="BO33" i="8"/>
  <c r="BC33" i="8"/>
  <c r="AR33" i="8"/>
  <c r="AE33" i="8"/>
  <c r="O33" i="8"/>
  <c r="M33" i="8"/>
  <c r="K33" i="8"/>
  <c r="I33" i="8"/>
  <c r="BO32" i="8"/>
  <c r="BC32" i="8"/>
  <c r="AR32" i="8"/>
  <c r="AE32" i="8"/>
  <c r="O32" i="8"/>
  <c r="M32" i="8"/>
  <c r="K32" i="8"/>
  <c r="I32" i="8"/>
  <c r="BO31" i="8"/>
  <c r="BC31" i="8"/>
  <c r="AR31" i="8"/>
  <c r="AE31" i="8"/>
  <c r="BO30" i="8"/>
  <c r="BC30" i="8"/>
  <c r="AR30" i="8"/>
  <c r="AE30" i="8"/>
  <c r="BO29" i="8"/>
  <c r="BC29" i="8"/>
  <c r="AR29" i="8"/>
  <c r="AE29" i="8"/>
  <c r="BO28" i="8"/>
  <c r="BC28" i="8"/>
  <c r="AR28" i="8"/>
  <c r="AE28" i="8"/>
  <c r="BO27" i="8"/>
  <c r="BC27" i="8"/>
  <c r="AR27" i="8"/>
  <c r="AE27" i="8"/>
  <c r="BO26" i="8"/>
  <c r="BC26" i="8"/>
  <c r="AR26" i="8"/>
  <c r="AE26" i="8"/>
  <c r="O26" i="8"/>
  <c r="M26" i="8"/>
  <c r="K26" i="8"/>
  <c r="I26" i="8"/>
  <c r="BO25" i="8"/>
  <c r="BC25" i="8"/>
  <c r="AR25" i="8"/>
  <c r="AE25" i="8"/>
  <c r="O25" i="8"/>
  <c r="M25" i="8"/>
  <c r="K25" i="8"/>
  <c r="I25" i="8"/>
  <c r="BO24" i="8"/>
  <c r="BC24" i="8"/>
  <c r="AR24" i="8"/>
  <c r="AE24" i="8"/>
  <c r="O24" i="8"/>
  <c r="M24" i="8"/>
  <c r="K24" i="8"/>
  <c r="I24" i="8"/>
  <c r="BO23" i="8"/>
  <c r="BC23" i="8"/>
  <c r="AR23" i="8"/>
  <c r="AE23" i="8"/>
  <c r="O23" i="8"/>
  <c r="M23" i="8"/>
  <c r="K23" i="8"/>
  <c r="I23" i="8"/>
  <c r="BO22" i="8"/>
  <c r="BC22" i="8"/>
  <c r="AR22" i="8"/>
  <c r="AE22" i="8"/>
  <c r="O22" i="8"/>
  <c r="M22" i="8"/>
  <c r="K22" i="8"/>
  <c r="I22" i="8"/>
  <c r="BO14" i="8"/>
  <c r="BC14" i="8"/>
  <c r="AR14" i="8"/>
  <c r="AE14" i="8"/>
  <c r="O14" i="8"/>
  <c r="M14" i="8"/>
  <c r="K14" i="8"/>
  <c r="I14" i="8"/>
  <c r="BO13" i="8"/>
  <c r="BC13" i="8"/>
  <c r="AR13" i="8"/>
  <c r="AE13" i="8"/>
  <c r="O13" i="8"/>
  <c r="M13" i="8"/>
  <c r="K13" i="8"/>
  <c r="I13" i="8"/>
  <c r="BO12" i="8"/>
  <c r="BC12" i="8"/>
  <c r="AR12" i="8"/>
  <c r="AE12" i="8"/>
  <c r="O12" i="8"/>
  <c r="M12" i="8"/>
  <c r="K12" i="8"/>
  <c r="I12" i="8"/>
  <c r="BO11" i="8"/>
  <c r="BC11" i="8"/>
  <c r="AR11" i="8"/>
  <c r="AE11" i="8"/>
  <c r="O11" i="8"/>
  <c r="M11" i="8"/>
  <c r="K11" i="8"/>
  <c r="I11" i="8"/>
  <c r="BO10" i="8"/>
  <c r="BC10" i="8"/>
  <c r="AR10" i="8"/>
  <c r="AE10" i="8"/>
  <c r="O10" i="8"/>
  <c r="M10" i="8"/>
  <c r="K10" i="8"/>
  <c r="I10" i="8"/>
  <c r="BO9" i="8"/>
  <c r="BC9" i="8"/>
  <c r="AR9" i="8"/>
  <c r="AE9" i="8"/>
  <c r="O9" i="8"/>
  <c r="M9" i="8"/>
  <c r="K9" i="8"/>
  <c r="I9" i="8"/>
  <c r="BO8" i="8"/>
  <c r="BC8" i="8"/>
  <c r="AR8" i="8"/>
  <c r="AE8" i="8"/>
  <c r="O8" i="8"/>
  <c r="M8" i="8"/>
  <c r="K8" i="8"/>
  <c r="I8" i="8"/>
  <c r="M9" i="7"/>
  <c r="M10" i="7"/>
  <c r="M11" i="7"/>
  <c r="M14" i="7"/>
  <c r="M15" i="7"/>
  <c r="M16" i="7"/>
  <c r="M17" i="7"/>
  <c r="M18" i="7"/>
  <c r="M21" i="7"/>
  <c r="M22" i="7"/>
  <c r="M23" i="7"/>
  <c r="M24" i="7"/>
  <c r="M25" i="7"/>
  <c r="M26" i="7"/>
  <c r="M8" i="7"/>
  <c r="K9" i="7"/>
  <c r="K10" i="7"/>
  <c r="K11" i="7"/>
  <c r="K14" i="7"/>
  <c r="K15" i="7"/>
  <c r="K16" i="7"/>
  <c r="K17" i="7"/>
  <c r="K18" i="7"/>
  <c r="K21" i="7"/>
  <c r="K22" i="7"/>
  <c r="K23" i="7"/>
  <c r="K24" i="7"/>
  <c r="K25" i="7"/>
  <c r="K26" i="7"/>
  <c r="K8" i="7"/>
  <c r="I9" i="7"/>
  <c r="I10" i="7"/>
  <c r="I11" i="7"/>
  <c r="I14" i="7"/>
  <c r="I15" i="7"/>
  <c r="I16" i="7"/>
  <c r="I17" i="7"/>
  <c r="I18" i="7"/>
  <c r="I21" i="7"/>
  <c r="I22" i="7"/>
  <c r="I23" i="7"/>
  <c r="I24" i="7"/>
  <c r="I25" i="7"/>
  <c r="I26" i="7"/>
  <c r="I8" i="7"/>
  <c r="G8" i="7"/>
  <c r="G9" i="7"/>
  <c r="G10" i="7"/>
  <c r="G11" i="7"/>
  <c r="G14" i="7"/>
  <c r="G15" i="7"/>
  <c r="G16" i="7"/>
  <c r="G17" i="7"/>
  <c r="G18" i="7"/>
  <c r="G21" i="7"/>
  <c r="G22" i="7"/>
  <c r="G23" i="7"/>
  <c r="G24" i="7"/>
  <c r="G25" i="7"/>
  <c r="G26" i="7"/>
  <c r="S34" i="8" l="1"/>
  <c r="S32" i="8"/>
  <c r="S36" i="8"/>
  <c r="S35" i="8"/>
  <c r="S24" i="8"/>
  <c r="Q34" i="8"/>
  <c r="S26" i="8"/>
  <c r="S25" i="8"/>
  <c r="S11" i="8"/>
  <c r="S23" i="8"/>
  <c r="Q24" i="8"/>
  <c r="Q25" i="8"/>
  <c r="Q23" i="8"/>
  <c r="S10" i="8"/>
  <c r="Q36" i="8"/>
  <c r="Q35" i="8"/>
  <c r="S12" i="8"/>
  <c r="Q33" i="8"/>
  <c r="S22" i="8"/>
  <c r="S13" i="8"/>
  <c r="Q32" i="8"/>
  <c r="S14" i="8"/>
  <c r="Q42" i="8"/>
  <c r="Q43" i="8"/>
  <c r="Q26" i="8"/>
  <c r="S28" i="8"/>
  <c r="S29" i="8"/>
  <c r="S9" i="8"/>
  <c r="S8" i="8"/>
  <c r="Q26" i="7"/>
  <c r="Q23" i="7"/>
  <c r="O25" i="7"/>
  <c r="O26" i="7"/>
  <c r="Q14" i="7"/>
  <c r="Q8" i="7"/>
  <c r="Q11" i="7"/>
  <c r="O14" i="7"/>
  <c r="O24" i="7"/>
  <c r="Q21" i="7"/>
  <c r="Q18" i="7"/>
  <c r="O23" i="7"/>
  <c r="Q22" i="7"/>
  <c r="Q17" i="7"/>
  <c r="Q16" i="7"/>
  <c r="Q15" i="7"/>
  <c r="Q9" i="7"/>
  <c r="Q10" i="7"/>
  <c r="O8" i="7"/>
</calcChain>
</file>

<file path=xl/sharedStrings.xml><?xml version="1.0" encoding="utf-8"?>
<sst xmlns="http://schemas.openxmlformats.org/spreadsheetml/2006/main" count="1706" uniqueCount="87">
  <si>
    <t>SUBGRUPO</t>
  </si>
  <si>
    <t>MODALIDADE</t>
  </si>
  <si>
    <t>POSTO</t>
  </si>
  <si>
    <t>TARIFAS DE APLICAÇÃO</t>
  </si>
  <si>
    <t>TUSD</t>
  </si>
  <si>
    <t>TE</t>
  </si>
  <si>
    <t>R$/kW</t>
  </si>
  <si>
    <t>R$/MWh</t>
  </si>
  <si>
    <t>A3</t>
  </si>
  <si>
    <t>Azul</t>
  </si>
  <si>
    <t>P</t>
  </si>
  <si>
    <t>FP</t>
  </si>
  <si>
    <t>Azul APE</t>
  </si>
  <si>
    <t>Geração</t>
  </si>
  <si>
    <t>NA</t>
  </si>
  <si>
    <t>A4</t>
  </si>
  <si>
    <t>Verde</t>
  </si>
  <si>
    <t>Verde APE</t>
  </si>
  <si>
    <t>ANO</t>
  </si>
  <si>
    <t>TABELA 2 - TARIFAS DE APLICAÇÃO E BASE ECONÔMICA PARA O GRUPO B</t>
  </si>
  <si>
    <t>CLASSE</t>
  </si>
  <si>
    <t>SUBCLASSE</t>
  </si>
  <si>
    <t>B1</t>
  </si>
  <si>
    <t>BRANCA</t>
  </si>
  <si>
    <t>RESIDENCIAL</t>
  </si>
  <si>
    <t>INT</t>
  </si>
  <si>
    <t>CONVENCIONAL</t>
  </si>
  <si>
    <t>BAIXA RENDA</t>
  </si>
  <si>
    <t>B2</t>
  </si>
  <si>
    <t>RURAL</t>
  </si>
  <si>
    <t>NÃO SE APLICA</t>
  </si>
  <si>
    <t>COOPERATIVA DE ELETRIFICAÇÃO RURAL</t>
  </si>
  <si>
    <t>SERVIÇO PÚBLICO DE IRRIGAÇÃO RURAL</t>
  </si>
  <si>
    <t>B3</t>
  </si>
  <si>
    <t>B4</t>
  </si>
  <si>
    <t>ILUMINAÇÃO PÚBLICA</t>
  </si>
  <si>
    <t>ILUMINAÇÃO PÚBLICA – B4A</t>
  </si>
  <si>
    <t>ILUMINAÇÃO PÚBLICA – B4B</t>
  </si>
  <si>
    <t>PRÉ-PAGAMENTO</t>
  </si>
  <si>
    <t>TAR APL</t>
  </si>
  <si>
    <t>R$/kWh</t>
  </si>
  <si>
    <t>VAR (%)  2018 / 2017</t>
  </si>
  <si>
    <t>VAR (%)  2019 / 2018</t>
  </si>
  <si>
    <t>VAR (%)  2020 / 2019</t>
  </si>
  <si>
    <t>VAR (%)  2021 / 2020</t>
  </si>
  <si>
    <t>VARIAÇÃO TARIFARIA ANUAL - GRUPO B - EM ATENDIMENTO A LEI Nº 13.673 DE 05 DE JUNHO DE 2018</t>
  </si>
  <si>
    <t>VARIAÇÃO TARIFARIA ANUAL - GRUPO A - EM ATENDIMENTO A LEI Nº 13.673 DE 05 DE JUNHO DE 2018</t>
  </si>
  <si>
    <t>http://www.planalto.gov.br/ccivil_03/_ato2015-2018/2018/lei/L13673.htm</t>
  </si>
  <si>
    <t>* As tarifas constantes no quadro acima são aquelas homologadas pela ANEEL para eventos específicos de Reajustes ou Revisão e não possuem efeitos de tributos ou bandeiras tarifarias</t>
  </si>
  <si>
    <t>REH 2337</t>
  </si>
  <si>
    <t>REH 2478</t>
  </si>
  <si>
    <t>REH 2633</t>
  </si>
  <si>
    <t>REH 2795</t>
  </si>
  <si>
    <t>REH 2967</t>
  </si>
  <si>
    <t>VAR (%)  2022 / 2021</t>
  </si>
  <si>
    <t>VAR (%)  2024 / 2022</t>
  </si>
  <si>
    <t>TABELA 1 - TARIFAS DE APLICAÇÃO E BASE ECONÔMICA PARA O GRUPO A</t>
  </si>
  <si>
    <t>ACESSANTE</t>
  </si>
  <si>
    <t>Não se aplica</t>
  </si>
  <si>
    <t>Convencional</t>
  </si>
  <si>
    <t>B</t>
  </si>
  <si>
    <t>GERAÇÃO</t>
  </si>
  <si>
    <t>TIPO 01</t>
  </si>
  <si>
    <t>TIPO 02</t>
  </si>
  <si>
    <t>BASE ECONÔMICA</t>
  </si>
  <si>
    <t/>
  </si>
  <si>
    <t>A3 (69kV)</t>
  </si>
  <si>
    <t>AZUL</t>
  </si>
  <si>
    <t>AZUL APE</t>
  </si>
  <si>
    <t>SCEE - AZUL</t>
  </si>
  <si>
    <t>A4 (2,3 a 25kV)</t>
  </si>
  <si>
    <t>VERDE</t>
  </si>
  <si>
    <t>VERDE APE</t>
  </si>
  <si>
    <t>SCEE - VERDE</t>
  </si>
  <si>
    <t>SCEE - BRANCA</t>
  </si>
  <si>
    <t>SCEE - PRÉ-PAGAMENTO</t>
  </si>
  <si>
    <t>SCEE - CONVENCIONAL</t>
  </si>
  <si>
    <t>REH 3132</t>
  </si>
  <si>
    <t>SV</t>
  </si>
  <si>
    <t>ABREVIATURA</t>
  </si>
  <si>
    <t>SV = SEM VARIAÇÃO - NÃO HAVIA TARIFA ANTERIOR PARA FINS DE COMPARAÇÃO</t>
  </si>
  <si>
    <r>
      <t xml:space="preserve">P = </t>
    </r>
    <r>
      <rPr>
        <sz val="11"/>
        <color theme="1" tint="0.34998626667073579"/>
        <rFont val="Calibri"/>
        <family val="2"/>
        <scheme val="minor"/>
      </rPr>
      <t>VALOR DA TARIFA NA PONTA</t>
    </r>
    <r>
      <rPr>
        <sz val="11"/>
        <rFont val="Calibri"/>
        <family val="2"/>
        <scheme val="minor"/>
      </rPr>
      <t xml:space="preserve">; FP = </t>
    </r>
    <r>
      <rPr>
        <sz val="11"/>
        <color theme="1" tint="0.34998626667073579"/>
        <rFont val="Calibri"/>
        <family val="2"/>
        <scheme val="minor"/>
      </rPr>
      <t>VALOR DA TARIFA FORA PONTA</t>
    </r>
    <r>
      <rPr>
        <sz val="11"/>
        <rFont val="Calibri"/>
        <family val="2"/>
        <scheme val="minor"/>
      </rPr>
      <t xml:space="preserve">; NA = </t>
    </r>
    <r>
      <rPr>
        <sz val="11"/>
        <color theme="1" tint="0.34998626667073579"/>
        <rFont val="Calibri"/>
        <family val="2"/>
        <scheme val="minor"/>
      </rPr>
      <t>NÃO APLICÁVEL</t>
    </r>
  </si>
  <si>
    <r>
      <t xml:space="preserve">P = </t>
    </r>
    <r>
      <rPr>
        <sz val="11"/>
        <color theme="1" tint="0.34998626667073579"/>
        <rFont val="Calibri"/>
        <family val="2"/>
        <scheme val="minor"/>
      </rPr>
      <t>VALOR DA TARIFA NA PONTA</t>
    </r>
    <r>
      <rPr>
        <sz val="11"/>
        <rFont val="Calibri"/>
        <family val="2"/>
        <scheme val="minor"/>
      </rPr>
      <t xml:space="preserve">; FP = </t>
    </r>
    <r>
      <rPr>
        <sz val="11"/>
        <color theme="1" tint="0.34998626667073579"/>
        <rFont val="Calibri"/>
        <family val="2"/>
        <scheme val="minor"/>
      </rPr>
      <t>VALOR DA TARIFA FORA PONTA</t>
    </r>
    <r>
      <rPr>
        <sz val="11"/>
        <rFont val="Calibri"/>
        <family val="2"/>
        <scheme val="minor"/>
      </rPr>
      <t xml:space="preserve">; INT = </t>
    </r>
    <r>
      <rPr>
        <sz val="11"/>
        <color theme="1" tint="0.34998626667073579"/>
        <rFont val="Calibri"/>
        <family val="2"/>
        <scheme val="minor"/>
      </rPr>
      <t>VALOR DA TARIFA INTERMEDIÁRIA</t>
    </r>
    <r>
      <rPr>
        <sz val="11"/>
        <rFont val="Calibri"/>
        <family val="2"/>
        <scheme val="minor"/>
      </rPr>
      <t xml:space="preserve">; NA = </t>
    </r>
    <r>
      <rPr>
        <sz val="11"/>
        <color theme="1" tint="0.34998626667073579"/>
        <rFont val="Calibri"/>
        <family val="2"/>
        <scheme val="minor"/>
      </rPr>
      <t>NÃO APLICÁVEL</t>
    </r>
  </si>
  <si>
    <r>
      <t xml:space="preserve">SV = </t>
    </r>
    <r>
      <rPr>
        <sz val="11"/>
        <color theme="1" tint="0.499984740745262"/>
        <rFont val="Calibri"/>
        <family val="2"/>
        <scheme val="minor"/>
      </rPr>
      <t>SEM VARIAÇÃO - NÃO HAVIA TARIFA ANTERIOR PARA FINS DE COMPARAÇÃO</t>
    </r>
  </si>
  <si>
    <t>FONTE: LEI</t>
  </si>
  <si>
    <t>REH 3333</t>
  </si>
  <si>
    <t>VAR (%) 
 2020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</si>
</sst>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0000;[Red]\-#,##0.000000"/>
    <numFmt numFmtId="165" formatCode="#,##0.000000_ ;[Red]\-#,##0.000000\ 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lightGray"/>
    </fill>
  </fills>
  <borders count="2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2">
    <xf numFmtId="0" fontId="0" fillId="0" borderId="0" xfId="0"/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0" fontId="7" fillId="0" borderId="10" xfId="1" applyNumberFormat="1" applyFont="1" applyFill="1" applyBorder="1"/>
    <xf numFmtId="10" fontId="7" fillId="0" borderId="11" xfId="1" applyNumberFormat="1" applyFont="1" applyFill="1" applyBorder="1"/>
    <xf numFmtId="10" fontId="7" fillId="0" borderId="2" xfId="1" applyNumberFormat="1" applyFont="1" applyFill="1" applyBorder="1"/>
    <xf numFmtId="10" fontId="7" fillId="0" borderId="3" xfId="1" applyNumberFormat="1" applyFont="1" applyFill="1" applyBorder="1"/>
    <xf numFmtId="10" fontId="7" fillId="0" borderId="14" xfId="1" applyNumberFormat="1" applyFont="1" applyFill="1" applyBorder="1"/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0" fontId="3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0" fontId="3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0" fontId="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40" fontId="15" fillId="0" borderId="2" xfId="0" applyNumberFormat="1" applyFont="1" applyBorder="1" applyAlignment="1">
      <alignment horizontal="center" vertical="center"/>
    </xf>
    <xf numFmtId="40" fontId="15" fillId="0" borderId="2" xfId="0" applyNumberFormat="1" applyFont="1" applyBorder="1" applyAlignment="1">
      <alignment horizontal="left" vertical="center"/>
    </xf>
    <xf numFmtId="165" fontId="0" fillId="0" borderId="0" xfId="0" applyNumberFormat="1"/>
    <xf numFmtId="164" fontId="6" fillId="7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6" borderId="0" xfId="0" applyFill="1"/>
    <xf numFmtId="0" fontId="15" fillId="6" borderId="2" xfId="0" applyFont="1" applyFill="1" applyBorder="1" applyAlignment="1">
      <alignment horizontal="left" vertical="center"/>
    </xf>
    <xf numFmtId="40" fontId="15" fillId="6" borderId="2" xfId="0" applyNumberFormat="1" applyFont="1" applyFill="1" applyBorder="1" applyAlignment="1">
      <alignment horizontal="left" vertical="center"/>
    </xf>
    <xf numFmtId="10" fontId="7" fillId="0" borderId="10" xfId="1" applyNumberFormat="1" applyFont="1" applyBorder="1" applyAlignment="1">
      <alignment horizontal="center" vertical="center"/>
    </xf>
    <xf numFmtId="10" fontId="7" fillId="0" borderId="11" xfId="1" applyNumberFormat="1" applyFont="1" applyBorder="1" applyAlignment="1">
      <alignment horizontal="center" vertical="center"/>
    </xf>
    <xf numFmtId="10" fontId="7" fillId="0" borderId="2" xfId="1" applyNumberFormat="1" applyFont="1" applyBorder="1" applyAlignment="1">
      <alignment horizontal="center" vertical="center"/>
    </xf>
    <xf numFmtId="10" fontId="7" fillId="0" borderId="3" xfId="1" applyNumberFormat="1" applyFont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10" fontId="7" fillId="7" borderId="2" xfId="1" applyNumberFormat="1" applyFont="1" applyFill="1" applyBorder="1" applyAlignment="1">
      <alignment horizontal="center" vertical="center"/>
    </xf>
    <xf numFmtId="10" fontId="17" fillId="0" borderId="3" xfId="1" applyNumberFormat="1" applyFont="1" applyBorder="1" applyAlignment="1">
      <alignment horizontal="center" vertical="center"/>
    </xf>
    <xf numFmtId="10" fontId="7" fillId="0" borderId="13" xfId="1" applyNumberFormat="1" applyFont="1" applyBorder="1" applyAlignment="1">
      <alignment horizontal="center" vertical="center"/>
    </xf>
    <xf numFmtId="10" fontId="7" fillId="0" borderId="14" xfId="1" applyNumberFormat="1" applyFont="1" applyBorder="1" applyAlignment="1">
      <alignment horizontal="center" vertical="center"/>
    </xf>
    <xf numFmtId="10" fontId="7" fillId="0" borderId="6" xfId="1" applyNumberFormat="1" applyFont="1" applyBorder="1" applyAlignment="1">
      <alignment horizontal="center" vertical="center"/>
    </xf>
    <xf numFmtId="10" fontId="17" fillId="0" borderId="14" xfId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10" fontId="17" fillId="0" borderId="14" xfId="1" applyNumberFormat="1" applyFont="1" applyFill="1" applyBorder="1" applyAlignment="1">
      <alignment horizontal="center"/>
    </xf>
    <xf numFmtId="0" fontId="16" fillId="5" borderId="18" xfId="2" applyFont="1" applyFill="1" applyBorder="1" applyAlignment="1">
      <alignment horizontal="center"/>
    </xf>
    <xf numFmtId="0" fontId="16" fillId="5" borderId="16" xfId="2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5" fillId="5" borderId="18" xfId="2" applyFill="1" applyBorder="1" applyAlignment="1">
      <alignment horizontal="center"/>
    </xf>
    <xf numFmtId="0" fontId="5" fillId="5" borderId="16" xfId="2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textRotation="90"/>
    </xf>
    <xf numFmtId="0" fontId="14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 textRotation="90"/>
    </xf>
    <xf numFmtId="0" fontId="15" fillId="6" borderId="6" xfId="0" applyFont="1" applyFill="1" applyBorder="1" applyAlignment="1">
      <alignment horizontal="center" vertical="center" textRotation="90"/>
    </xf>
    <xf numFmtId="0" fontId="0" fillId="6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15" fillId="6" borderId="6" xfId="0" applyFont="1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3">
    <cellStyle name="Hiperlink" xfId="2" builtinId="8"/>
    <cellStyle name="Normal" xfId="0" builtinId="0"/>
    <cellStyle name="Porcentagem" xfId="1" builtinId="5"/>
  </cellStyles>
  <dxfs count="0"/>
  <tableStyles count="1" defaultTableStyle="TableStyleMedium2" defaultPivotStyle="PivotStyleLight16">
    <tableStyle name="Invisible" pivot="0" table="0" count="0" xr9:uid="{5F2CAF61-7F08-4395-B54E-7D6BF063E8B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</xdr:row>
      <xdr:rowOff>99317</xdr:rowOff>
    </xdr:from>
    <xdr:to>
      <xdr:col>2</xdr:col>
      <xdr:colOff>895350</xdr:colOff>
      <xdr:row>3</xdr:row>
      <xdr:rowOff>342900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1A2833B-F08E-F9E9-1B83-751FE8A42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204092"/>
          <a:ext cx="1743075" cy="434083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107322</xdr:colOff>
      <xdr:row>2</xdr:row>
      <xdr:rowOff>107324</xdr:rowOff>
    </xdr:from>
    <xdr:to>
      <xdr:col>2</xdr:col>
      <xdr:colOff>1762123</xdr:colOff>
      <xdr:row>3</xdr:row>
      <xdr:rowOff>295140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97E543F-F10D-4F44-BEA6-9B2D64B83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010" y="500230"/>
          <a:ext cx="2702551" cy="60453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alto.gov.br/ccivil_03/_ato2015-2018/2018/lei/L13673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lanalto.gov.br/ccivil_03/_ato2015-2018/2018/lei/L13673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4C3FF-1CD3-4516-90F6-589671643AB5}">
  <sheetPr codeName="Planilha1"/>
  <dimension ref="B1:Q41"/>
  <sheetViews>
    <sheetView topLeftCell="A15" workbookViewId="0">
      <selection activeCell="R9" sqref="R9"/>
    </sheetView>
  </sheetViews>
  <sheetFormatPr defaultRowHeight="15" x14ac:dyDescent="0.25"/>
  <cols>
    <col min="1" max="1" width="9.140625" style="14"/>
    <col min="2" max="2" width="14.28515625" style="14" customWidth="1"/>
    <col min="3" max="3" width="14.7109375" style="14" customWidth="1"/>
    <col min="4" max="4" width="14.28515625" style="14" customWidth="1"/>
    <col min="5" max="6" width="10.28515625" style="14" customWidth="1"/>
    <col min="7" max="7" width="10.42578125" style="14" customWidth="1"/>
    <col min="8" max="8" width="10.28515625" style="14" customWidth="1"/>
    <col min="9" max="9" width="11" style="14" customWidth="1"/>
    <col min="10" max="10" width="12.28515625" style="14" customWidth="1"/>
    <col min="11" max="11" width="10.5703125" style="14" customWidth="1"/>
    <col min="12" max="12" width="10.28515625" style="14" customWidth="1"/>
    <col min="13" max="13" width="11" style="14" customWidth="1"/>
    <col min="14" max="14" width="10.28515625" style="14" customWidth="1"/>
    <col min="15" max="15" width="10.42578125" style="14" customWidth="1"/>
    <col min="16" max="16" width="10.28515625" style="14" customWidth="1"/>
    <col min="17" max="17" width="10.5703125" style="14" customWidth="1"/>
    <col min="18" max="16384" width="9.140625" style="14"/>
  </cols>
  <sheetData>
    <row r="1" spans="2:17" ht="8.25" customHeight="1" thickBot="1" x14ac:dyDescent="0.3"/>
    <row r="2" spans="2:17" ht="11.25" hidden="1" customHeight="1" thickBot="1" x14ac:dyDescent="0.3"/>
    <row r="3" spans="2:17" ht="15" customHeight="1" x14ac:dyDescent="0.25">
      <c r="B3" s="26"/>
      <c r="C3" s="26"/>
      <c r="D3" s="85" t="s">
        <v>46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2:17" ht="34.5" customHeight="1" thickBot="1" x14ac:dyDescent="0.3">
      <c r="B4" s="27"/>
      <c r="C4" s="27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2:17" ht="15" customHeight="1" x14ac:dyDescent="0.25">
      <c r="B5" s="72" t="s">
        <v>0</v>
      </c>
      <c r="C5" s="78" t="s">
        <v>1</v>
      </c>
      <c r="D5" s="78" t="s">
        <v>2</v>
      </c>
      <c r="E5" s="23">
        <v>2017</v>
      </c>
      <c r="F5" s="23">
        <v>2018</v>
      </c>
      <c r="G5" s="81" t="s">
        <v>41</v>
      </c>
      <c r="H5" s="23">
        <v>2019</v>
      </c>
      <c r="I5" s="81" t="s">
        <v>42</v>
      </c>
      <c r="J5" s="23">
        <v>2020</v>
      </c>
      <c r="K5" s="75" t="s">
        <v>86</v>
      </c>
      <c r="L5" s="23">
        <v>2021</v>
      </c>
      <c r="M5" s="75" t="s">
        <v>44</v>
      </c>
      <c r="N5" s="23">
        <v>2022</v>
      </c>
      <c r="O5" s="75" t="s">
        <v>54</v>
      </c>
      <c r="P5" s="23">
        <v>2024</v>
      </c>
      <c r="Q5" s="75" t="s">
        <v>55</v>
      </c>
    </row>
    <row r="6" spans="2:17" x14ac:dyDescent="0.25">
      <c r="B6" s="73"/>
      <c r="C6" s="79"/>
      <c r="D6" s="79"/>
      <c r="E6" s="24" t="s">
        <v>49</v>
      </c>
      <c r="F6" s="24" t="s">
        <v>50</v>
      </c>
      <c r="G6" s="82"/>
      <c r="H6" s="24" t="s">
        <v>51</v>
      </c>
      <c r="I6" s="82"/>
      <c r="J6" s="24" t="s">
        <v>52</v>
      </c>
      <c r="K6" s="76"/>
      <c r="L6" s="24" t="s">
        <v>53</v>
      </c>
      <c r="M6" s="76"/>
      <c r="N6" s="24" t="s">
        <v>77</v>
      </c>
      <c r="O6" s="76"/>
      <c r="P6" s="24" t="s">
        <v>85</v>
      </c>
      <c r="Q6" s="76"/>
    </row>
    <row r="7" spans="2:17" ht="15.75" thickBot="1" x14ac:dyDescent="0.3">
      <c r="B7" s="74"/>
      <c r="C7" s="80"/>
      <c r="D7" s="80"/>
      <c r="E7" s="42" t="s">
        <v>40</v>
      </c>
      <c r="F7" s="42" t="s">
        <v>40</v>
      </c>
      <c r="G7" s="83"/>
      <c r="H7" s="42" t="s">
        <v>40</v>
      </c>
      <c r="I7" s="83"/>
      <c r="J7" s="42" t="s">
        <v>40</v>
      </c>
      <c r="K7" s="77"/>
      <c r="L7" s="42" t="s">
        <v>40</v>
      </c>
      <c r="M7" s="77"/>
      <c r="N7" s="42" t="s">
        <v>40</v>
      </c>
      <c r="O7" s="77"/>
      <c r="P7" s="42" t="s">
        <v>40</v>
      </c>
      <c r="Q7" s="77"/>
    </row>
    <row r="8" spans="2:17" x14ac:dyDescent="0.25">
      <c r="B8" s="98" t="s">
        <v>8</v>
      </c>
      <c r="C8" s="84" t="s">
        <v>9</v>
      </c>
      <c r="D8" s="5" t="s">
        <v>10</v>
      </c>
      <c r="E8" s="6">
        <v>0.48631000000000002</v>
      </c>
      <c r="F8" s="6">
        <v>0.57574999999999998</v>
      </c>
      <c r="G8" s="49">
        <f>IF(OR(E8=0,F8=0),0,F8/E8-1)</f>
        <v>0.1839156093849601</v>
      </c>
      <c r="H8" s="6">
        <v>0.50848000000000004</v>
      </c>
      <c r="I8" s="49">
        <f>IF(OR(F8=0,H8=0),0,H8/F8-1)</f>
        <v>-0.11683890577507594</v>
      </c>
      <c r="J8" s="6">
        <v>0.44204999999999994</v>
      </c>
      <c r="K8" s="49">
        <f>IF(OR(H8=0,J8=0),0,J8/H8-1)</f>
        <v>-0.13064427312775351</v>
      </c>
      <c r="L8" s="6">
        <v>0.52068999999999999</v>
      </c>
      <c r="M8" s="49">
        <f>IF(OR(J8=0,L8=0),0,L8/J8-1)</f>
        <v>0.17789842777966314</v>
      </c>
      <c r="N8" s="6">
        <f>Planilha1!M288</f>
        <v>0.54059000000000001</v>
      </c>
      <c r="O8" s="49">
        <f>IF(OR(L8=0,N8=0),0,N8/L8-1)</f>
        <v>3.8218517736080981E-2</v>
      </c>
      <c r="P8" s="6">
        <f>Planilha1!M347</f>
        <v>0.63836999999999999</v>
      </c>
      <c r="Q8" s="50">
        <f>IF(OR(N8=0,P8=0),0,P8/N8-1)</f>
        <v>0.18087644980484274</v>
      </c>
    </row>
    <row r="9" spans="2:17" x14ac:dyDescent="0.25">
      <c r="B9" s="99"/>
      <c r="C9" s="71"/>
      <c r="D9" s="1" t="s">
        <v>11</v>
      </c>
      <c r="E9" s="2">
        <v>0.33451999999999998</v>
      </c>
      <c r="F9" s="2">
        <v>0.39679999999999999</v>
      </c>
      <c r="G9" s="51">
        <f t="shared" ref="G9:G26" si="0">IF(OR(E9=0,F9=0),0,F9/E9-1)</f>
        <v>0.18617720913547764</v>
      </c>
      <c r="H9" s="2">
        <v>0.33473000000000003</v>
      </c>
      <c r="I9" s="51">
        <f t="shared" ref="I9:I26" si="1">IF(OR(F9=0,H9=0),0,H9/F9-1)</f>
        <v>-0.15642641129032253</v>
      </c>
      <c r="J9" s="2">
        <v>0.2828</v>
      </c>
      <c r="K9" s="51">
        <f t="shared" ref="K9:K26" si="2">IF(OR(H9=0,J9=0),0,J9/H9-1)</f>
        <v>-0.1551399635527142</v>
      </c>
      <c r="L9" s="2">
        <v>0.34928000000000003</v>
      </c>
      <c r="M9" s="51">
        <f t="shared" ref="M9:M26" si="3">IF(OR(J9=0,L9=0),0,L9/J9-1)</f>
        <v>0.23507779349363522</v>
      </c>
      <c r="N9" s="2">
        <f>Planilha1!M289</f>
        <v>0.35718</v>
      </c>
      <c r="O9" s="51">
        <f t="shared" ref="O9:O26" si="4">IF(OR(L9=0,N9=0),0,N9/L9-1)</f>
        <v>2.2617956939990691E-2</v>
      </c>
      <c r="P9" s="2">
        <f>Planilha1!M348</f>
        <v>0.44065999999999994</v>
      </c>
      <c r="Q9" s="52">
        <f t="shared" ref="Q9:Q26" si="5">IF(OR(N9=0,P9=0),0,P9/N9-1)</f>
        <v>0.2337196931519121</v>
      </c>
    </row>
    <row r="10" spans="2:17" x14ac:dyDescent="0.25">
      <c r="B10" s="99"/>
      <c r="C10" s="70" t="s">
        <v>12</v>
      </c>
      <c r="D10" s="1" t="s">
        <v>10</v>
      </c>
      <c r="E10" s="2">
        <v>6.4349999999999991E-2</v>
      </c>
      <c r="F10" s="2">
        <v>0.10048</v>
      </c>
      <c r="G10" s="51">
        <f t="shared" si="0"/>
        <v>0.56146076146076163</v>
      </c>
      <c r="H10" s="2">
        <v>5.9029999999999999E-2</v>
      </c>
      <c r="I10" s="51">
        <f t="shared" si="1"/>
        <v>-0.41251990445859876</v>
      </c>
      <c r="J10" s="2">
        <v>2.8979999999999999E-2</v>
      </c>
      <c r="K10" s="51">
        <f t="shared" si="2"/>
        <v>-0.50906318820938501</v>
      </c>
      <c r="L10" s="2">
        <v>3.1710000000000002E-2</v>
      </c>
      <c r="M10" s="51">
        <f t="shared" si="3"/>
        <v>9.4202898550724834E-2</v>
      </c>
      <c r="N10" s="2">
        <f>Planilha1!M290</f>
        <v>3.1690000000000003E-2</v>
      </c>
      <c r="O10" s="51">
        <f t="shared" si="4"/>
        <v>-6.3071586250396106E-4</v>
      </c>
      <c r="P10" s="2">
        <f>Planilha1!M349</f>
        <v>3.628E-2</v>
      </c>
      <c r="Q10" s="52">
        <f t="shared" si="5"/>
        <v>0.14484064373619421</v>
      </c>
    </row>
    <row r="11" spans="2:17" x14ac:dyDescent="0.25">
      <c r="B11" s="99"/>
      <c r="C11" s="71"/>
      <c r="D11" s="1" t="s">
        <v>11</v>
      </c>
      <c r="E11" s="2">
        <v>6.4349999999999991E-2</v>
      </c>
      <c r="F11" s="2">
        <v>0.10048</v>
      </c>
      <c r="G11" s="51">
        <f t="shared" si="0"/>
        <v>0.56146076146076163</v>
      </c>
      <c r="H11" s="2">
        <v>5.9029999999999999E-2</v>
      </c>
      <c r="I11" s="51">
        <f t="shared" si="1"/>
        <v>-0.41251990445859876</v>
      </c>
      <c r="J11" s="2">
        <v>2.8979999999999999E-2</v>
      </c>
      <c r="K11" s="51">
        <f t="shared" si="2"/>
        <v>-0.50906318820938501</v>
      </c>
      <c r="L11" s="2">
        <v>3.1710000000000002E-2</v>
      </c>
      <c r="M11" s="51">
        <f t="shared" si="3"/>
        <v>9.4202898550724834E-2</v>
      </c>
      <c r="N11" s="2">
        <f>Planilha1!M291</f>
        <v>3.1690000000000003E-2</v>
      </c>
      <c r="O11" s="51">
        <f t="shared" si="4"/>
        <v>-6.3071586250396106E-4</v>
      </c>
      <c r="P11" s="2">
        <f>Planilha1!M350</f>
        <v>3.628E-2</v>
      </c>
      <c r="Q11" s="52">
        <f t="shared" si="5"/>
        <v>0.14484064373619421</v>
      </c>
    </row>
    <row r="12" spans="2:17" x14ac:dyDescent="0.25">
      <c r="B12" s="100"/>
      <c r="C12" s="70" t="s">
        <v>69</v>
      </c>
      <c r="D12" s="1" t="s">
        <v>10</v>
      </c>
      <c r="E12" s="53"/>
      <c r="F12" s="40"/>
      <c r="G12" s="54"/>
      <c r="H12" s="40"/>
      <c r="I12" s="54"/>
      <c r="J12" s="40"/>
      <c r="K12" s="54"/>
      <c r="L12" s="40"/>
      <c r="M12" s="54"/>
      <c r="N12" s="40"/>
      <c r="O12" s="54"/>
      <c r="P12" s="2">
        <f>Planilha1!M351</f>
        <v>0.16605</v>
      </c>
      <c r="Q12" s="55" t="s">
        <v>78</v>
      </c>
    </row>
    <row r="13" spans="2:17" x14ac:dyDescent="0.25">
      <c r="B13" s="100"/>
      <c r="C13" s="71"/>
      <c r="D13" s="1" t="s">
        <v>11</v>
      </c>
      <c r="E13" s="53"/>
      <c r="F13" s="40"/>
      <c r="G13" s="54"/>
      <c r="H13" s="40"/>
      <c r="I13" s="54"/>
      <c r="J13" s="40"/>
      <c r="K13" s="54"/>
      <c r="L13" s="40"/>
      <c r="M13" s="54"/>
      <c r="N13" s="40"/>
      <c r="O13" s="54"/>
      <c r="P13" s="2">
        <f>Planilha1!M352</f>
        <v>0.16605</v>
      </c>
      <c r="Q13" s="55" t="s">
        <v>78</v>
      </c>
    </row>
    <row r="14" spans="2:17" ht="15.75" thickBot="1" x14ac:dyDescent="0.3">
      <c r="B14" s="101"/>
      <c r="C14" s="7" t="s">
        <v>13</v>
      </c>
      <c r="D14" s="7" t="s">
        <v>14</v>
      </c>
      <c r="E14" s="8">
        <v>0</v>
      </c>
      <c r="F14" s="8">
        <v>0</v>
      </c>
      <c r="G14" s="56">
        <f t="shared" si="0"/>
        <v>0</v>
      </c>
      <c r="H14" s="8">
        <v>0</v>
      </c>
      <c r="I14" s="56">
        <f t="shared" si="1"/>
        <v>0</v>
      </c>
      <c r="J14" s="8">
        <v>0</v>
      </c>
      <c r="K14" s="56">
        <f t="shared" si="2"/>
        <v>0</v>
      </c>
      <c r="L14" s="8">
        <v>0</v>
      </c>
      <c r="M14" s="56">
        <f t="shared" si="3"/>
        <v>0</v>
      </c>
      <c r="N14" s="8">
        <f>Planilha1!M292</f>
        <v>0</v>
      </c>
      <c r="O14" s="56">
        <f t="shared" si="4"/>
        <v>0</v>
      </c>
      <c r="P14" s="8">
        <f>Planilha1!M353</f>
        <v>0</v>
      </c>
      <c r="Q14" s="57">
        <f t="shared" si="5"/>
        <v>0</v>
      </c>
    </row>
    <row r="15" spans="2:17" x14ac:dyDescent="0.25">
      <c r="B15" s="89" t="s">
        <v>15</v>
      </c>
      <c r="C15" s="84" t="s">
        <v>9</v>
      </c>
      <c r="D15" s="5" t="s">
        <v>10</v>
      </c>
      <c r="E15" s="6">
        <v>0.54868000000000006</v>
      </c>
      <c r="F15" s="6">
        <v>0.59122000000000008</v>
      </c>
      <c r="G15" s="49">
        <f t="shared" si="0"/>
        <v>7.7531530217977762E-2</v>
      </c>
      <c r="H15" s="6">
        <v>0.56407000000000007</v>
      </c>
      <c r="I15" s="49">
        <f t="shared" si="1"/>
        <v>-4.5921991813538066E-2</v>
      </c>
      <c r="J15" s="6">
        <v>0.53891</v>
      </c>
      <c r="K15" s="49">
        <f t="shared" si="2"/>
        <v>-4.4604393071781989E-2</v>
      </c>
      <c r="L15" s="6">
        <v>0.62283999999999995</v>
      </c>
      <c r="M15" s="49">
        <f t="shared" si="3"/>
        <v>0.15574029058655414</v>
      </c>
      <c r="N15" s="6">
        <f>Planilha1!M293</f>
        <v>0.63870000000000005</v>
      </c>
      <c r="O15" s="49">
        <f t="shared" si="4"/>
        <v>2.5464003596429308E-2</v>
      </c>
      <c r="P15" s="6">
        <f>Planilha1!M354</f>
        <v>0.71129999999999993</v>
      </c>
      <c r="Q15" s="50">
        <f t="shared" si="5"/>
        <v>0.11366838891498343</v>
      </c>
    </row>
    <row r="16" spans="2:17" x14ac:dyDescent="0.25">
      <c r="B16" s="90"/>
      <c r="C16" s="71"/>
      <c r="D16" s="1" t="s">
        <v>11</v>
      </c>
      <c r="E16" s="2">
        <v>0.39688999999999997</v>
      </c>
      <c r="F16" s="2">
        <v>0.41226999999999997</v>
      </c>
      <c r="G16" s="51">
        <f t="shared" si="0"/>
        <v>3.8751291289778056E-2</v>
      </c>
      <c r="H16" s="2">
        <v>0.39032000000000006</v>
      </c>
      <c r="I16" s="51">
        <f t="shared" si="1"/>
        <v>-5.3241807553302212E-2</v>
      </c>
      <c r="J16" s="2">
        <v>0.37965999999999994</v>
      </c>
      <c r="K16" s="51">
        <f t="shared" si="2"/>
        <v>-2.7310924369748135E-2</v>
      </c>
      <c r="L16" s="2">
        <v>0.45143</v>
      </c>
      <c r="M16" s="51">
        <f t="shared" si="3"/>
        <v>0.18903755992203575</v>
      </c>
      <c r="N16" s="2">
        <f>Planilha1!M294</f>
        <v>0.45528999999999997</v>
      </c>
      <c r="O16" s="51">
        <f t="shared" si="4"/>
        <v>8.5506058525131046E-3</v>
      </c>
      <c r="P16" s="2">
        <f>Planilha1!M355</f>
        <v>0.51358000000000004</v>
      </c>
      <c r="Q16" s="52">
        <f t="shared" si="5"/>
        <v>0.12802828966153457</v>
      </c>
    </row>
    <row r="17" spans="2:17" x14ac:dyDescent="0.25">
      <c r="B17" s="90"/>
      <c r="C17" s="70" t="s">
        <v>12</v>
      </c>
      <c r="D17" s="1" t="s">
        <v>10</v>
      </c>
      <c r="E17" s="2">
        <v>0.12639</v>
      </c>
      <c r="F17" s="2">
        <v>0.11470999999999999</v>
      </c>
      <c r="G17" s="51">
        <f t="shared" si="0"/>
        <v>-9.2412374396708685E-2</v>
      </c>
      <c r="H17" s="2">
        <v>0.11226999999999999</v>
      </c>
      <c r="I17" s="51">
        <f t="shared" si="1"/>
        <v>-2.127103129631247E-2</v>
      </c>
      <c r="J17" s="2">
        <v>0.12228</v>
      </c>
      <c r="K17" s="51">
        <f t="shared" si="2"/>
        <v>8.916006056827297E-2</v>
      </c>
      <c r="L17" s="2">
        <v>0.12669</v>
      </c>
      <c r="M17" s="51">
        <f t="shared" si="3"/>
        <v>3.6064769381746853E-2</v>
      </c>
      <c r="N17" s="2">
        <f>Planilha1!M295</f>
        <v>0.11706999999999999</v>
      </c>
      <c r="O17" s="51">
        <f t="shared" si="4"/>
        <v>-7.5933380693030239E-2</v>
      </c>
      <c r="P17" s="2">
        <f>Planilha1!M356</f>
        <v>9.265000000000001E-2</v>
      </c>
      <c r="Q17" s="52">
        <f t="shared" si="5"/>
        <v>-0.20859314939779605</v>
      </c>
    </row>
    <row r="18" spans="2:17" x14ac:dyDescent="0.25">
      <c r="B18" s="90"/>
      <c r="C18" s="71"/>
      <c r="D18" s="1" t="s">
        <v>11</v>
      </c>
      <c r="E18" s="2">
        <v>0.12639</v>
      </c>
      <c r="F18" s="2">
        <v>0.11470999999999999</v>
      </c>
      <c r="G18" s="51">
        <f t="shared" si="0"/>
        <v>-9.2412374396708685E-2</v>
      </c>
      <c r="H18" s="2">
        <v>0.11226999999999999</v>
      </c>
      <c r="I18" s="51">
        <f t="shared" si="1"/>
        <v>-2.127103129631247E-2</v>
      </c>
      <c r="J18" s="2">
        <v>0.12228</v>
      </c>
      <c r="K18" s="51">
        <f t="shared" si="2"/>
        <v>8.916006056827297E-2</v>
      </c>
      <c r="L18" s="2">
        <v>0.12669</v>
      </c>
      <c r="M18" s="51">
        <f t="shared" si="3"/>
        <v>3.6064769381746853E-2</v>
      </c>
      <c r="N18" s="2">
        <f>Planilha1!M296</f>
        <v>0.11706999999999999</v>
      </c>
      <c r="O18" s="51">
        <f t="shared" si="4"/>
        <v>-7.5933380693030239E-2</v>
      </c>
      <c r="P18" s="2">
        <f>Planilha1!M357</f>
        <v>9.265000000000001E-2</v>
      </c>
      <c r="Q18" s="52">
        <f t="shared" si="5"/>
        <v>-0.20859314939779605</v>
      </c>
    </row>
    <row r="19" spans="2:17" x14ac:dyDescent="0.25">
      <c r="B19" s="90"/>
      <c r="C19" s="70" t="s">
        <v>69</v>
      </c>
      <c r="D19" s="1" t="s">
        <v>10</v>
      </c>
      <c r="E19" s="53"/>
      <c r="F19" s="40"/>
      <c r="G19" s="54"/>
      <c r="H19" s="40"/>
      <c r="I19" s="54"/>
      <c r="J19" s="40"/>
      <c r="K19" s="54"/>
      <c r="L19" s="40"/>
      <c r="M19" s="54"/>
      <c r="N19" s="40"/>
      <c r="O19" s="54"/>
      <c r="P19" s="2">
        <f>Planilha1!M358</f>
        <v>0.23896999999999999</v>
      </c>
      <c r="Q19" s="55" t="s">
        <v>78</v>
      </c>
    </row>
    <row r="20" spans="2:17" x14ac:dyDescent="0.25">
      <c r="B20" s="90"/>
      <c r="C20" s="71"/>
      <c r="D20" s="1" t="s">
        <v>11</v>
      </c>
      <c r="E20" s="53"/>
      <c r="F20" s="40"/>
      <c r="G20" s="54"/>
      <c r="H20" s="40"/>
      <c r="I20" s="54"/>
      <c r="J20" s="40"/>
      <c r="K20" s="54"/>
      <c r="L20" s="40"/>
      <c r="M20" s="54"/>
      <c r="N20" s="40"/>
      <c r="O20" s="54"/>
      <c r="P20" s="2">
        <f>Planilha1!M359</f>
        <v>0.23896999999999999</v>
      </c>
      <c r="Q20" s="55" t="s">
        <v>78</v>
      </c>
    </row>
    <row r="21" spans="2:17" x14ac:dyDescent="0.25">
      <c r="B21" s="90"/>
      <c r="C21" s="70" t="s">
        <v>16</v>
      </c>
      <c r="D21" s="1" t="s">
        <v>14</v>
      </c>
      <c r="E21" s="2">
        <v>0</v>
      </c>
      <c r="F21" s="2">
        <v>0</v>
      </c>
      <c r="G21" s="51">
        <f t="shared" si="0"/>
        <v>0</v>
      </c>
      <c r="H21" s="2">
        <v>0</v>
      </c>
      <c r="I21" s="51">
        <f t="shared" si="1"/>
        <v>0</v>
      </c>
      <c r="J21" s="2">
        <v>0</v>
      </c>
      <c r="K21" s="51">
        <f t="shared" si="2"/>
        <v>0</v>
      </c>
      <c r="L21" s="2">
        <v>0</v>
      </c>
      <c r="M21" s="51">
        <f t="shared" si="3"/>
        <v>0</v>
      </c>
      <c r="N21" s="2">
        <f>Planilha1!M297</f>
        <v>0</v>
      </c>
      <c r="O21" s="51">
        <f t="shared" si="4"/>
        <v>0</v>
      </c>
      <c r="P21" s="2">
        <f>Planilha1!M360</f>
        <v>0</v>
      </c>
      <c r="Q21" s="52">
        <f t="shared" si="5"/>
        <v>0</v>
      </c>
    </row>
    <row r="22" spans="2:17" x14ac:dyDescent="0.25">
      <c r="B22" s="90"/>
      <c r="C22" s="71"/>
      <c r="D22" s="1" t="s">
        <v>10</v>
      </c>
      <c r="E22" s="2">
        <v>1.12809</v>
      </c>
      <c r="F22" s="2">
        <v>1.42072</v>
      </c>
      <c r="G22" s="51">
        <f t="shared" si="0"/>
        <v>0.25940306181244388</v>
      </c>
      <c r="H22" s="2">
        <v>1.31437</v>
      </c>
      <c r="I22" s="51">
        <f t="shared" si="1"/>
        <v>-7.4856410833943343E-2</v>
      </c>
      <c r="J22" s="2">
        <v>1.8240699999999999</v>
      </c>
      <c r="K22" s="51">
        <f t="shared" si="2"/>
        <v>0.38779034822766789</v>
      </c>
      <c r="L22" s="2">
        <v>2.0603200000000004</v>
      </c>
      <c r="M22" s="51">
        <f t="shared" si="3"/>
        <v>0.12951805577636843</v>
      </c>
      <c r="N22" s="2">
        <f>Planilha1!M298</f>
        <v>2.16194</v>
      </c>
      <c r="O22" s="51">
        <f t="shared" si="4"/>
        <v>4.9322435349848259E-2</v>
      </c>
      <c r="P22" s="2">
        <f>Planilha1!M361</f>
        <v>1.79345</v>
      </c>
      <c r="Q22" s="52">
        <f t="shared" si="5"/>
        <v>-0.17044413813519343</v>
      </c>
    </row>
    <row r="23" spans="2:17" x14ac:dyDescent="0.25">
      <c r="B23" s="90"/>
      <c r="C23" s="71"/>
      <c r="D23" s="1" t="s">
        <v>11</v>
      </c>
      <c r="E23" s="2">
        <v>0.39688999999999997</v>
      </c>
      <c r="F23" s="2">
        <v>0.41226999999999997</v>
      </c>
      <c r="G23" s="51">
        <f t="shared" si="0"/>
        <v>3.8751291289778056E-2</v>
      </c>
      <c r="H23" s="2">
        <v>0.39032000000000006</v>
      </c>
      <c r="I23" s="51">
        <f t="shared" si="1"/>
        <v>-5.3241807553302212E-2</v>
      </c>
      <c r="J23" s="2">
        <v>0.37965999999999994</v>
      </c>
      <c r="K23" s="51">
        <f t="shared" si="2"/>
        <v>-2.7310924369748135E-2</v>
      </c>
      <c r="L23" s="2">
        <v>0.45143</v>
      </c>
      <c r="M23" s="51">
        <f t="shared" si="3"/>
        <v>0.18903755992203575</v>
      </c>
      <c r="N23" s="2">
        <f>Planilha1!M299</f>
        <v>0.45528999999999997</v>
      </c>
      <c r="O23" s="51">
        <f t="shared" si="4"/>
        <v>8.5506058525131046E-3</v>
      </c>
      <c r="P23" s="2">
        <f>Planilha1!M362</f>
        <v>0.51358000000000004</v>
      </c>
      <c r="Q23" s="52">
        <f t="shared" si="5"/>
        <v>0.12802828966153457</v>
      </c>
    </row>
    <row r="24" spans="2:17" ht="14.25" customHeight="1" x14ac:dyDescent="0.25">
      <c r="B24" s="90"/>
      <c r="C24" s="70" t="s">
        <v>17</v>
      </c>
      <c r="D24" s="1" t="s">
        <v>14</v>
      </c>
      <c r="E24" s="2">
        <v>0</v>
      </c>
      <c r="F24" s="2">
        <v>0</v>
      </c>
      <c r="G24" s="51">
        <f t="shared" si="0"/>
        <v>0</v>
      </c>
      <c r="H24" s="2">
        <v>0</v>
      </c>
      <c r="I24" s="51">
        <f t="shared" si="1"/>
        <v>0</v>
      </c>
      <c r="J24" s="2">
        <v>0</v>
      </c>
      <c r="K24" s="51">
        <f t="shared" si="2"/>
        <v>0</v>
      </c>
      <c r="L24" s="2">
        <v>0</v>
      </c>
      <c r="M24" s="51">
        <f t="shared" si="3"/>
        <v>0</v>
      </c>
      <c r="N24" s="2">
        <f>Planilha1!M300</f>
        <v>0</v>
      </c>
      <c r="O24" s="51">
        <f t="shared" si="4"/>
        <v>0</v>
      </c>
      <c r="P24" s="2">
        <f>Planilha1!M363</f>
        <v>0</v>
      </c>
      <c r="Q24" s="52">
        <f t="shared" si="5"/>
        <v>0</v>
      </c>
    </row>
    <row r="25" spans="2:17" x14ac:dyDescent="0.25">
      <c r="B25" s="90"/>
      <c r="C25" s="71"/>
      <c r="D25" s="1" t="s">
        <v>10</v>
      </c>
      <c r="E25" s="2">
        <v>0.70579999999999998</v>
      </c>
      <c r="F25" s="2">
        <v>0.94420999999999999</v>
      </c>
      <c r="G25" s="51">
        <f t="shared" si="0"/>
        <v>0.33778690847265525</v>
      </c>
      <c r="H25" s="2">
        <v>0.86255999999999999</v>
      </c>
      <c r="I25" s="51">
        <f t="shared" si="1"/>
        <v>-8.6474407176369672E-2</v>
      </c>
      <c r="J25" s="2">
        <v>1.40744</v>
      </c>
      <c r="K25" s="51">
        <f t="shared" si="2"/>
        <v>0.63170098312001488</v>
      </c>
      <c r="L25" s="2">
        <v>1.5641700000000001</v>
      </c>
      <c r="M25" s="51">
        <f t="shared" si="3"/>
        <v>0.11135821065196394</v>
      </c>
      <c r="N25" s="2">
        <f>Planilha1!M301</f>
        <v>1.6403099999999999</v>
      </c>
      <c r="O25" s="51">
        <f t="shared" si="4"/>
        <v>4.8677573409539709E-2</v>
      </c>
      <c r="P25" s="2">
        <f>Planilha1!M364</f>
        <v>1.1747999999999998</v>
      </c>
      <c r="Q25" s="52">
        <f t="shared" si="5"/>
        <v>-0.28379391700349332</v>
      </c>
    </row>
    <row r="26" spans="2:17" x14ac:dyDescent="0.25">
      <c r="B26" s="90"/>
      <c r="C26" s="97"/>
      <c r="D26" s="3" t="s">
        <v>11</v>
      </c>
      <c r="E26" s="4">
        <v>0.12639</v>
      </c>
      <c r="F26" s="4">
        <v>0.11470999999999999</v>
      </c>
      <c r="G26" s="58">
        <f t="shared" si="0"/>
        <v>-9.2412374396708685E-2</v>
      </c>
      <c r="H26" s="4">
        <v>0.11226999999999999</v>
      </c>
      <c r="I26" s="58">
        <f t="shared" si="1"/>
        <v>-2.127103129631247E-2</v>
      </c>
      <c r="J26" s="4">
        <v>0.12228</v>
      </c>
      <c r="K26" s="58">
        <f t="shared" si="2"/>
        <v>8.916006056827297E-2</v>
      </c>
      <c r="L26" s="2">
        <v>0.12669</v>
      </c>
      <c r="M26" s="51">
        <f t="shared" si="3"/>
        <v>3.6064769381746853E-2</v>
      </c>
      <c r="N26" s="2">
        <f>Planilha1!M302</f>
        <v>0.11706999999999999</v>
      </c>
      <c r="O26" s="51">
        <f t="shared" si="4"/>
        <v>-7.5933380693030239E-2</v>
      </c>
      <c r="P26" s="2">
        <f>Planilha1!M365</f>
        <v>9.265000000000001E-2</v>
      </c>
      <c r="Q26" s="52">
        <f t="shared" si="5"/>
        <v>-0.20859314939779605</v>
      </c>
    </row>
    <row r="27" spans="2:17" x14ac:dyDescent="0.25">
      <c r="B27" s="90"/>
      <c r="C27" s="87" t="s">
        <v>73</v>
      </c>
      <c r="D27" s="1" t="s">
        <v>14</v>
      </c>
      <c r="E27" s="53"/>
      <c r="F27" s="40"/>
      <c r="G27" s="54"/>
      <c r="H27" s="40"/>
      <c r="I27" s="54"/>
      <c r="J27" s="40"/>
      <c r="K27" s="54"/>
      <c r="L27" s="40"/>
      <c r="M27" s="54"/>
      <c r="N27" s="40"/>
      <c r="O27" s="54"/>
      <c r="P27" s="2">
        <f>Planilha1!M366</f>
        <v>0</v>
      </c>
      <c r="Q27" s="55" t="s">
        <v>78</v>
      </c>
    </row>
    <row r="28" spans="2:17" x14ac:dyDescent="0.25">
      <c r="B28" s="90"/>
      <c r="C28" s="88"/>
      <c r="D28" s="1" t="s">
        <v>10</v>
      </c>
      <c r="E28" s="53"/>
      <c r="F28" s="40"/>
      <c r="G28" s="54"/>
      <c r="H28" s="40"/>
      <c r="I28" s="54"/>
      <c r="J28" s="40"/>
      <c r="K28" s="54"/>
      <c r="L28" s="40"/>
      <c r="M28" s="54"/>
      <c r="N28" s="40"/>
      <c r="O28" s="54"/>
      <c r="P28" s="2">
        <f>Planilha1!M367</f>
        <v>1.3211200000000001</v>
      </c>
      <c r="Q28" s="55" t="s">
        <v>78</v>
      </c>
    </row>
    <row r="29" spans="2:17" x14ac:dyDescent="0.25">
      <c r="B29" s="90"/>
      <c r="C29" s="88"/>
      <c r="D29" s="1" t="s">
        <v>11</v>
      </c>
      <c r="E29" s="53"/>
      <c r="F29" s="40"/>
      <c r="G29" s="54"/>
      <c r="H29" s="40"/>
      <c r="I29" s="54"/>
      <c r="J29" s="40"/>
      <c r="K29" s="54"/>
      <c r="L29" s="40"/>
      <c r="M29" s="54"/>
      <c r="N29" s="40"/>
      <c r="O29" s="54"/>
      <c r="P29" s="2">
        <f>Planilha1!M368</f>
        <v>0.23896999999999999</v>
      </c>
      <c r="Q29" s="55" t="s">
        <v>78</v>
      </c>
    </row>
    <row r="30" spans="2:17" ht="15.75" thickBot="1" x14ac:dyDescent="0.3">
      <c r="B30" s="91"/>
      <c r="C30" s="43" t="s">
        <v>61</v>
      </c>
      <c r="D30" s="7" t="s">
        <v>14</v>
      </c>
      <c r="E30" s="8">
        <v>0</v>
      </c>
      <c r="F30" s="8">
        <v>0</v>
      </c>
      <c r="G30" s="56">
        <f t="shared" ref="G30" si="6">IF(OR(E30=0,F30=0),0,F30/E30-1)</f>
        <v>0</v>
      </c>
      <c r="H30" s="8">
        <v>0</v>
      </c>
      <c r="I30" s="56">
        <f t="shared" ref="I30" si="7">IF(OR(F30=0,H30=0),0,H30/F30-1)</f>
        <v>0</v>
      </c>
      <c r="J30" s="8">
        <v>0</v>
      </c>
      <c r="K30" s="56">
        <f t="shared" ref="K30" si="8">IF(OR(H30=0,J30=0),0,J30/H30-1)</f>
        <v>0</v>
      </c>
      <c r="L30" s="8">
        <v>0</v>
      </c>
      <c r="M30" s="56">
        <f t="shared" ref="M30" si="9">IF(OR(J30=0,L30=0),0,L30/J30-1)</f>
        <v>0</v>
      </c>
      <c r="N30" s="8">
        <f>Planilha1!M308</f>
        <v>0</v>
      </c>
      <c r="O30" s="56">
        <f t="shared" ref="O30" si="10">IF(OR(L30=0,N30=0),0,N30/L30-1)</f>
        <v>0</v>
      </c>
      <c r="P30" s="8">
        <f>Planilha1!M369</f>
        <v>0</v>
      </c>
      <c r="Q30" s="59" t="s">
        <v>78</v>
      </c>
    </row>
    <row r="31" spans="2:17" ht="45" customHeight="1" thickBot="1" x14ac:dyDescent="0.3">
      <c r="B31" s="92" t="s">
        <v>48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2:17" ht="15.75" thickBot="1" x14ac:dyDescent="0.3">
      <c r="B32" s="44" t="s">
        <v>84</v>
      </c>
      <c r="C32" s="95" t="s">
        <v>47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</row>
    <row r="33" spans="2:17" ht="15.75" thickBot="1" x14ac:dyDescent="0.3">
      <c r="B33" s="68" t="s">
        <v>79</v>
      </c>
      <c r="C33" s="66" t="s">
        <v>83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7"/>
    </row>
    <row r="34" spans="2:17" ht="15.75" thickBot="1" x14ac:dyDescent="0.3">
      <c r="B34" s="69"/>
      <c r="C34" s="66" t="s">
        <v>81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7"/>
    </row>
    <row r="41" spans="2:17" x14ac:dyDescent="0.25">
      <c r="F41" s="17"/>
    </row>
  </sheetData>
  <mergeCells count="26">
    <mergeCell ref="B31:Q31"/>
    <mergeCell ref="C32:Q32"/>
    <mergeCell ref="C24:C26"/>
    <mergeCell ref="B8:B14"/>
    <mergeCell ref="C8:C9"/>
    <mergeCell ref="C17:C18"/>
    <mergeCell ref="C21:C23"/>
    <mergeCell ref="D3:Q4"/>
    <mergeCell ref="C27:C29"/>
    <mergeCell ref="B15:B30"/>
    <mergeCell ref="C34:Q34"/>
    <mergeCell ref="B33:B34"/>
    <mergeCell ref="C33:Q33"/>
    <mergeCell ref="C10:C11"/>
    <mergeCell ref="B5:B7"/>
    <mergeCell ref="O5:O7"/>
    <mergeCell ref="Q5:Q7"/>
    <mergeCell ref="C19:C20"/>
    <mergeCell ref="C12:C13"/>
    <mergeCell ref="C5:C7"/>
    <mergeCell ref="D5:D7"/>
    <mergeCell ref="G5:G7"/>
    <mergeCell ref="I5:I7"/>
    <mergeCell ref="K5:K7"/>
    <mergeCell ref="M5:M7"/>
    <mergeCell ref="C15:C16"/>
  </mergeCells>
  <hyperlinks>
    <hyperlink ref="C32" r:id="rId1" xr:uid="{3E095AF5-0B8B-4508-B34D-1686DA6EC754}"/>
  </hyperlinks>
  <pageMargins left="0.511811024" right="0.511811024" top="0.78740157499999996" bottom="0.78740157499999996" header="0.31496062000000002" footer="0.31496062000000002"/>
  <pageSetup paperSize="9" orientation="portrait" r:id="rId2"/>
  <ignoredErrors>
    <ignoredError sqref="P8:P26 N8:N26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4F97-0B26-4257-A161-A44A83E40C65}">
  <sheetPr codeName="Planilha2"/>
  <dimension ref="A1:BO100"/>
  <sheetViews>
    <sheetView tabSelected="1" zoomScale="80" zoomScaleNormal="80" workbookViewId="0">
      <selection activeCell="B1" sqref="B1"/>
    </sheetView>
  </sheetViews>
  <sheetFormatPr defaultColWidth="0" defaultRowHeight="15" zeroHeight="1" x14ac:dyDescent="0.25"/>
  <cols>
    <col min="1" max="1" width="8.140625" style="14" customWidth="1"/>
    <col min="2" max="2" width="15.7109375" style="14" customWidth="1"/>
    <col min="3" max="3" width="27.28515625" style="14" customWidth="1"/>
    <col min="4" max="4" width="14" style="14" customWidth="1"/>
    <col min="5" max="5" width="37.28515625" style="14" customWidth="1"/>
    <col min="6" max="6" width="11.28515625" style="14" customWidth="1"/>
    <col min="7" max="7" width="13.85546875" style="14" customWidth="1"/>
    <col min="8" max="8" width="12" style="14" customWidth="1"/>
    <col min="9" max="9" width="11" style="14" customWidth="1"/>
    <col min="10" max="10" width="12.140625" style="14" customWidth="1"/>
    <col min="11" max="11" width="11" style="14" customWidth="1"/>
    <col min="12" max="12" width="10.5703125" style="14" customWidth="1"/>
    <col min="13" max="13" width="13.5703125" style="14" customWidth="1"/>
    <col min="14" max="14" width="10.7109375" style="14" customWidth="1"/>
    <col min="15" max="15" width="11.140625" style="14" customWidth="1"/>
    <col min="16" max="16" width="13.85546875" style="14" customWidth="1"/>
    <col min="17" max="19" width="11.28515625" style="14" customWidth="1"/>
    <col min="20" max="20" width="12" style="14" customWidth="1"/>
    <col min="21" max="23" width="9.140625" style="14" hidden="1" customWidth="1"/>
    <col min="24" max="24" width="13.7109375" style="14" hidden="1" customWidth="1"/>
    <col min="25" max="67" width="0" style="14" hidden="1" customWidth="1"/>
    <col min="68" max="16384" width="9.140625" style="14" hidden="1"/>
  </cols>
  <sheetData>
    <row r="1" spans="2:67" x14ac:dyDescent="0.25"/>
    <row r="2" spans="2:67" ht="15.75" thickBot="1" x14ac:dyDescent="0.3"/>
    <row r="3" spans="2:67" ht="33" customHeight="1" thickBot="1" x14ac:dyDescent="0.3">
      <c r="B3" s="28"/>
      <c r="C3" s="29"/>
      <c r="D3" s="108" t="s">
        <v>45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2:67" ht="33" customHeight="1" thickBot="1" x14ac:dyDescent="0.3">
      <c r="B4" s="28"/>
      <c r="C4" s="29"/>
      <c r="D4" s="110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W4" s="112" t="s">
        <v>19</v>
      </c>
      <c r="X4" s="113"/>
      <c r="Y4" s="113"/>
      <c r="Z4" s="113"/>
      <c r="AA4" s="113"/>
      <c r="AB4" s="113"/>
      <c r="AC4" s="113"/>
      <c r="AD4" s="113"/>
      <c r="AJ4" s="112" t="s">
        <v>19</v>
      </c>
      <c r="AK4" s="113"/>
      <c r="AL4" s="113"/>
      <c r="AM4" s="113"/>
      <c r="AN4" s="113"/>
      <c r="AO4" s="113"/>
      <c r="AP4" s="113"/>
      <c r="AQ4" s="113"/>
      <c r="AU4" s="112" t="s">
        <v>19</v>
      </c>
      <c r="AV4" s="113"/>
      <c r="AW4" s="113"/>
      <c r="AX4" s="113"/>
      <c r="AY4" s="113"/>
      <c r="AZ4" s="113"/>
      <c r="BA4" s="113"/>
      <c r="BB4" s="113"/>
      <c r="BG4" s="112" t="s">
        <v>19</v>
      </c>
      <c r="BH4" s="113"/>
      <c r="BI4" s="113"/>
      <c r="BJ4" s="113"/>
      <c r="BK4" s="113"/>
      <c r="BL4" s="113"/>
      <c r="BM4" s="113"/>
      <c r="BN4" s="113"/>
    </row>
    <row r="5" spans="2:67" ht="15.75" thickBot="1" x14ac:dyDescent="0.3">
      <c r="B5" s="120" t="s">
        <v>0</v>
      </c>
      <c r="C5" s="122" t="s">
        <v>1</v>
      </c>
      <c r="D5" s="122" t="s">
        <v>20</v>
      </c>
      <c r="E5" s="122" t="s">
        <v>21</v>
      </c>
      <c r="F5" s="122" t="s">
        <v>2</v>
      </c>
      <c r="G5" s="25">
        <v>2017</v>
      </c>
      <c r="H5" s="25">
        <v>2018</v>
      </c>
      <c r="I5" s="124" t="s">
        <v>41</v>
      </c>
      <c r="J5" s="25">
        <v>2019</v>
      </c>
      <c r="K5" s="124" t="s">
        <v>42</v>
      </c>
      <c r="L5" s="25">
        <v>2020</v>
      </c>
      <c r="M5" s="124" t="s">
        <v>43</v>
      </c>
      <c r="N5" s="25">
        <v>2021</v>
      </c>
      <c r="O5" s="116" t="s">
        <v>44</v>
      </c>
      <c r="P5" s="25">
        <v>2022</v>
      </c>
      <c r="Q5" s="116" t="s">
        <v>54</v>
      </c>
      <c r="R5" s="25">
        <v>2024</v>
      </c>
      <c r="S5" s="116" t="s">
        <v>55</v>
      </c>
      <c r="T5" s="15"/>
      <c r="V5" s="114" t="s">
        <v>18</v>
      </c>
      <c r="W5" s="114" t="s">
        <v>0</v>
      </c>
      <c r="X5" s="114" t="s">
        <v>1</v>
      </c>
      <c r="Y5" s="114" t="s">
        <v>20</v>
      </c>
      <c r="Z5" s="114" t="s">
        <v>21</v>
      </c>
      <c r="AA5" s="114" t="s">
        <v>2</v>
      </c>
      <c r="AB5" s="114" t="s">
        <v>3</v>
      </c>
      <c r="AC5" s="115"/>
      <c r="AD5" s="115"/>
      <c r="AE5" s="18">
        <v>2018</v>
      </c>
      <c r="AI5" s="114" t="s">
        <v>18</v>
      </c>
      <c r="AJ5" s="114" t="s">
        <v>0</v>
      </c>
      <c r="AK5" s="114" t="s">
        <v>1</v>
      </c>
      <c r="AL5" s="114" t="s">
        <v>20</v>
      </c>
      <c r="AM5" s="114" t="s">
        <v>21</v>
      </c>
      <c r="AN5" s="114" t="s">
        <v>2</v>
      </c>
      <c r="AO5" s="114" t="s">
        <v>3</v>
      </c>
      <c r="AP5" s="115"/>
      <c r="AQ5" s="115"/>
      <c r="AR5" s="18">
        <v>2019</v>
      </c>
      <c r="AT5" s="114" t="s">
        <v>18</v>
      </c>
      <c r="AU5" s="114" t="s">
        <v>0</v>
      </c>
      <c r="AV5" s="114" t="s">
        <v>1</v>
      </c>
      <c r="AW5" s="114" t="s">
        <v>20</v>
      </c>
      <c r="AX5" s="114" t="s">
        <v>21</v>
      </c>
      <c r="AY5" s="114" t="s">
        <v>2</v>
      </c>
      <c r="AZ5" s="114" t="s">
        <v>3</v>
      </c>
      <c r="BA5" s="115"/>
      <c r="BB5" s="115"/>
      <c r="BC5" s="18">
        <v>2020</v>
      </c>
      <c r="BF5" s="114" t="s">
        <v>18</v>
      </c>
      <c r="BG5" s="114" t="s">
        <v>0</v>
      </c>
      <c r="BH5" s="114" t="s">
        <v>1</v>
      </c>
      <c r="BI5" s="114" t="s">
        <v>20</v>
      </c>
      <c r="BJ5" s="114" t="s">
        <v>21</v>
      </c>
      <c r="BK5" s="114" t="s">
        <v>2</v>
      </c>
      <c r="BL5" s="114" t="s">
        <v>3</v>
      </c>
      <c r="BM5" s="115"/>
      <c r="BN5" s="115"/>
      <c r="BO5" s="18">
        <v>2021</v>
      </c>
    </row>
    <row r="6" spans="2:67" ht="15.75" thickBot="1" x14ac:dyDescent="0.3">
      <c r="B6" s="121"/>
      <c r="C6" s="123"/>
      <c r="D6" s="123"/>
      <c r="E6" s="123"/>
      <c r="F6" s="123"/>
      <c r="G6" s="24" t="s">
        <v>49</v>
      </c>
      <c r="H6" s="24" t="s">
        <v>50</v>
      </c>
      <c r="I6" s="124"/>
      <c r="J6" s="24" t="s">
        <v>51</v>
      </c>
      <c r="K6" s="124"/>
      <c r="L6" s="24" t="s">
        <v>52</v>
      </c>
      <c r="M6" s="124"/>
      <c r="N6" s="24" t="s">
        <v>53</v>
      </c>
      <c r="O6" s="116"/>
      <c r="P6" s="24" t="s">
        <v>77</v>
      </c>
      <c r="Q6" s="116"/>
      <c r="R6" s="24" t="s">
        <v>85</v>
      </c>
      <c r="S6" s="116"/>
      <c r="T6" s="15"/>
      <c r="V6" s="115"/>
      <c r="W6" s="115"/>
      <c r="X6" s="115"/>
      <c r="Y6" s="115"/>
      <c r="Z6" s="115"/>
      <c r="AA6" s="115"/>
      <c r="AB6" s="114" t="s">
        <v>4</v>
      </c>
      <c r="AC6" s="115"/>
      <c r="AD6" s="18" t="s">
        <v>5</v>
      </c>
      <c r="AE6" s="18" t="s">
        <v>39</v>
      </c>
      <c r="AI6" s="115"/>
      <c r="AJ6" s="115"/>
      <c r="AK6" s="115"/>
      <c r="AL6" s="115"/>
      <c r="AM6" s="115"/>
      <c r="AN6" s="115"/>
      <c r="AO6" s="114" t="s">
        <v>4</v>
      </c>
      <c r="AP6" s="115"/>
      <c r="AQ6" s="18" t="s">
        <v>5</v>
      </c>
      <c r="AR6" s="18" t="s">
        <v>39</v>
      </c>
      <c r="AT6" s="115"/>
      <c r="AU6" s="115"/>
      <c r="AV6" s="115"/>
      <c r="AW6" s="115"/>
      <c r="AX6" s="115"/>
      <c r="AY6" s="115"/>
      <c r="AZ6" s="114" t="s">
        <v>4</v>
      </c>
      <c r="BA6" s="115"/>
      <c r="BB6" s="18" t="s">
        <v>5</v>
      </c>
      <c r="BC6" s="18" t="s">
        <v>39</v>
      </c>
      <c r="BF6" s="115"/>
      <c r="BG6" s="115"/>
      <c r="BH6" s="115"/>
      <c r="BI6" s="115"/>
      <c r="BJ6" s="115"/>
      <c r="BK6" s="115"/>
      <c r="BL6" s="114" t="s">
        <v>4</v>
      </c>
      <c r="BM6" s="115"/>
      <c r="BN6" s="18" t="s">
        <v>5</v>
      </c>
      <c r="BO6" s="18" t="s">
        <v>39</v>
      </c>
    </row>
    <row r="7" spans="2:67" ht="15.75" thickBot="1" x14ac:dyDescent="0.3">
      <c r="B7" s="121"/>
      <c r="C7" s="123"/>
      <c r="D7" s="123"/>
      <c r="E7" s="123"/>
      <c r="F7" s="123"/>
      <c r="G7" s="25" t="s">
        <v>40</v>
      </c>
      <c r="H7" s="25" t="s">
        <v>40</v>
      </c>
      <c r="I7" s="124"/>
      <c r="J7" s="25" t="s">
        <v>40</v>
      </c>
      <c r="K7" s="124"/>
      <c r="L7" s="25" t="s">
        <v>40</v>
      </c>
      <c r="M7" s="124"/>
      <c r="N7" s="25" t="s">
        <v>40</v>
      </c>
      <c r="O7" s="116"/>
      <c r="P7" s="25" t="s">
        <v>40</v>
      </c>
      <c r="Q7" s="116"/>
      <c r="R7" s="25" t="s">
        <v>40</v>
      </c>
      <c r="S7" s="116"/>
      <c r="T7" s="15"/>
      <c r="V7" s="115"/>
      <c r="W7" s="115"/>
      <c r="X7" s="115"/>
      <c r="Y7" s="115"/>
      <c r="Z7" s="115"/>
      <c r="AA7" s="115"/>
      <c r="AB7" s="18" t="s">
        <v>6</v>
      </c>
      <c r="AC7" s="18" t="s">
        <v>7</v>
      </c>
      <c r="AD7" s="18" t="s">
        <v>7</v>
      </c>
      <c r="AE7" s="18" t="s">
        <v>7</v>
      </c>
      <c r="AI7" s="115"/>
      <c r="AJ7" s="115"/>
      <c r="AK7" s="115"/>
      <c r="AL7" s="115"/>
      <c r="AM7" s="115"/>
      <c r="AN7" s="115"/>
      <c r="AO7" s="18" t="s">
        <v>6</v>
      </c>
      <c r="AP7" s="18" t="s">
        <v>7</v>
      </c>
      <c r="AQ7" s="18" t="s">
        <v>7</v>
      </c>
      <c r="AR7" s="18" t="s">
        <v>7</v>
      </c>
      <c r="AT7" s="115"/>
      <c r="AU7" s="115"/>
      <c r="AV7" s="115"/>
      <c r="AW7" s="115"/>
      <c r="AX7" s="115"/>
      <c r="AY7" s="115"/>
      <c r="AZ7" s="18" t="s">
        <v>6</v>
      </c>
      <c r="BA7" s="18" t="s">
        <v>7</v>
      </c>
      <c r="BB7" s="18" t="s">
        <v>7</v>
      </c>
      <c r="BC7" s="18" t="s">
        <v>7</v>
      </c>
      <c r="BF7" s="115"/>
      <c r="BG7" s="115"/>
      <c r="BH7" s="115"/>
      <c r="BI7" s="115"/>
      <c r="BJ7" s="115"/>
      <c r="BK7" s="115"/>
      <c r="BL7" s="18" t="s">
        <v>6</v>
      </c>
      <c r="BM7" s="18" t="s">
        <v>7</v>
      </c>
      <c r="BN7" s="18" t="s">
        <v>7</v>
      </c>
      <c r="BO7" s="18" t="s">
        <v>7</v>
      </c>
    </row>
    <row r="8" spans="2:67" x14ac:dyDescent="0.25">
      <c r="B8" s="98" t="s">
        <v>22</v>
      </c>
      <c r="C8" s="84" t="s">
        <v>23</v>
      </c>
      <c r="D8" s="84" t="s">
        <v>24</v>
      </c>
      <c r="E8" s="84" t="s">
        <v>24</v>
      </c>
      <c r="F8" s="5" t="s">
        <v>10</v>
      </c>
      <c r="G8" s="6">
        <v>1.02478</v>
      </c>
      <c r="H8" s="6">
        <v>1.2550399999999999</v>
      </c>
      <c r="I8" s="9">
        <f>IF(OR(G8=0,H8=0),0,H8/G8-1)</f>
        <v>0.22469212904233093</v>
      </c>
      <c r="J8" s="6">
        <v>1.1786200000000002</v>
      </c>
      <c r="K8" s="9">
        <f>IF(OR(H8=0,J8=0),0,J8/H8-1)</f>
        <v>-6.0890489546149729E-2</v>
      </c>
      <c r="L8" s="6">
        <v>1.3559000000000001</v>
      </c>
      <c r="M8" s="9">
        <f>IF(OR(J8=0,L8=0),0,L8/J8-1)</f>
        <v>0.15041319509256579</v>
      </c>
      <c r="N8" s="6">
        <v>1.5388499999999998</v>
      </c>
      <c r="O8" s="9">
        <f>IF(OR(L8=0,N8=0),0,N8/L8-1)</f>
        <v>0.13492882955970176</v>
      </c>
      <c r="P8" s="6">
        <f>Planilha1!N310</f>
        <v>1.6150199999999999</v>
      </c>
      <c r="Q8" s="9">
        <f>IF(OR(N8=0,P8=0),0,P8/N8-1)</f>
        <v>4.9498001754556986E-2</v>
      </c>
      <c r="R8" s="6">
        <f>Planilha1!N376</f>
        <v>1.4774100000000001</v>
      </c>
      <c r="S8" s="10">
        <f>IF(OR(P8=0,R8=0),0,R8/P8-1)</f>
        <v>-8.5206375153248803E-2</v>
      </c>
      <c r="T8" s="16"/>
      <c r="V8" s="117">
        <v>2018</v>
      </c>
      <c r="W8" s="117" t="s">
        <v>22</v>
      </c>
      <c r="X8" s="117" t="s">
        <v>23</v>
      </c>
      <c r="Y8" s="117" t="s">
        <v>24</v>
      </c>
      <c r="Z8" s="117" t="s">
        <v>24</v>
      </c>
      <c r="AA8" s="20" t="s">
        <v>10</v>
      </c>
      <c r="AB8" s="21">
        <v>0</v>
      </c>
      <c r="AC8" s="21">
        <v>799.66</v>
      </c>
      <c r="AD8" s="21">
        <v>455.38</v>
      </c>
      <c r="AE8" s="21">
        <f>AC8+AD8</f>
        <v>1255.04</v>
      </c>
      <c r="AI8" s="117">
        <v>2019</v>
      </c>
      <c r="AJ8" s="117" t="s">
        <v>22</v>
      </c>
      <c r="AK8" s="117" t="s">
        <v>23</v>
      </c>
      <c r="AL8" s="117" t="s">
        <v>24</v>
      </c>
      <c r="AM8" s="117" t="s">
        <v>24</v>
      </c>
      <c r="AN8" s="20" t="s">
        <v>10</v>
      </c>
      <c r="AO8" s="21">
        <v>0</v>
      </c>
      <c r="AP8" s="21">
        <v>753.32</v>
      </c>
      <c r="AQ8" s="21">
        <v>425.3</v>
      </c>
      <c r="AR8" s="21">
        <f>AP8+AQ8</f>
        <v>1178.6200000000001</v>
      </c>
      <c r="AT8" s="117">
        <v>2020</v>
      </c>
      <c r="AU8" s="117" t="s">
        <v>22</v>
      </c>
      <c r="AV8" s="117" t="s">
        <v>23</v>
      </c>
      <c r="AW8" s="117" t="s">
        <v>24</v>
      </c>
      <c r="AX8" s="117" t="s">
        <v>24</v>
      </c>
      <c r="AY8" s="20" t="s">
        <v>10</v>
      </c>
      <c r="AZ8" s="21">
        <v>0</v>
      </c>
      <c r="BA8" s="21">
        <v>966.62</v>
      </c>
      <c r="BB8" s="21">
        <v>389.28</v>
      </c>
      <c r="BC8" s="21">
        <f>BA8+BB8</f>
        <v>1355.9</v>
      </c>
      <c r="BF8" s="117">
        <v>2021</v>
      </c>
      <c r="BG8" s="117" t="s">
        <v>22</v>
      </c>
      <c r="BH8" s="117" t="s">
        <v>23</v>
      </c>
      <c r="BI8" s="117" t="s">
        <v>24</v>
      </c>
      <c r="BJ8" s="117" t="s">
        <v>24</v>
      </c>
      <c r="BK8" s="20" t="s">
        <v>10</v>
      </c>
      <c r="BL8" s="21">
        <v>0</v>
      </c>
      <c r="BM8" s="21">
        <v>1084.52</v>
      </c>
      <c r="BN8" s="21">
        <v>454.33</v>
      </c>
      <c r="BO8" s="21">
        <f>BM8+BN8</f>
        <v>1538.85</v>
      </c>
    </row>
    <row r="9" spans="2:67" x14ac:dyDescent="0.25">
      <c r="B9" s="103"/>
      <c r="C9" s="71"/>
      <c r="D9" s="71"/>
      <c r="E9" s="71"/>
      <c r="F9" s="1" t="s">
        <v>25</v>
      </c>
      <c r="G9" s="2">
        <v>0.70562000000000002</v>
      </c>
      <c r="H9" s="2">
        <v>0.84699999999999998</v>
      </c>
      <c r="I9" s="11">
        <f t="shared" ref="I9:I43" si="0">IF(OR(G9=0,H9=0),0,H9/G9-1)</f>
        <v>0.20036280150789376</v>
      </c>
      <c r="J9" s="2">
        <v>0.7938900000000001</v>
      </c>
      <c r="K9" s="11">
        <f t="shared" ref="K9:K43" si="1">IF(OR(H9=0,J9=0),0,J9/H9-1)</f>
        <v>-6.270365997638716E-2</v>
      </c>
      <c r="L9" s="2">
        <v>0.89170999999999989</v>
      </c>
      <c r="M9" s="11">
        <f t="shared" ref="M9:M43" si="2">IF(OR(J9=0,L9=0),0,L9/J9-1)</f>
        <v>0.12321606267870844</v>
      </c>
      <c r="N9" s="2">
        <v>1.0261500000000001</v>
      </c>
      <c r="O9" s="11">
        <f t="shared" ref="O9:O43" si="3">IF(OR(L9=0,N9=0),0,N9/L9-1)</f>
        <v>0.15076650480537412</v>
      </c>
      <c r="P9" s="2">
        <f>Planilha1!N311</f>
        <v>1.0702199999999999</v>
      </c>
      <c r="Q9" s="11">
        <f t="shared" ref="Q9:Q43" si="4">IF(OR(N9=0,P9=0),0,P9/N9-1)</f>
        <v>4.2946937582224676E-2</v>
      </c>
      <c r="R9" s="2">
        <f>Planilha1!N377</f>
        <v>1.0117</v>
      </c>
      <c r="S9" s="12">
        <f t="shared" ref="S9:S43" si="5">IF(OR(P9=0,R9=0),0,R9/P9-1)</f>
        <v>-5.468034609706407E-2</v>
      </c>
      <c r="T9" s="16"/>
      <c r="V9" s="118"/>
      <c r="W9" s="118"/>
      <c r="X9" s="118"/>
      <c r="Y9" s="118"/>
      <c r="Z9" s="118"/>
      <c r="AA9" s="20" t="s">
        <v>25</v>
      </c>
      <c r="AB9" s="21">
        <v>0</v>
      </c>
      <c r="AC9" s="21">
        <v>570.57000000000005</v>
      </c>
      <c r="AD9" s="21">
        <v>276.43</v>
      </c>
      <c r="AE9" s="21">
        <f t="shared" ref="AE9:AE43" si="6">AC9+AD9</f>
        <v>847</v>
      </c>
      <c r="AI9" s="118"/>
      <c r="AJ9" s="118"/>
      <c r="AK9" s="118"/>
      <c r="AL9" s="118"/>
      <c r="AM9" s="118"/>
      <c r="AN9" s="20" t="s">
        <v>25</v>
      </c>
      <c r="AO9" s="21">
        <v>0</v>
      </c>
      <c r="AP9" s="21">
        <v>542.34</v>
      </c>
      <c r="AQ9" s="21">
        <v>251.55</v>
      </c>
      <c r="AR9" s="21">
        <f t="shared" ref="AR9:AR43" si="7">AP9+AQ9</f>
        <v>793.8900000000001</v>
      </c>
      <c r="AT9" s="118"/>
      <c r="AU9" s="118"/>
      <c r="AV9" s="118"/>
      <c r="AW9" s="118"/>
      <c r="AX9" s="118"/>
      <c r="AY9" s="20" t="s">
        <v>25</v>
      </c>
      <c r="AZ9" s="21">
        <v>0</v>
      </c>
      <c r="BA9" s="21">
        <v>661.68</v>
      </c>
      <c r="BB9" s="21">
        <v>230.03</v>
      </c>
      <c r="BC9" s="21">
        <f t="shared" ref="BC9:BC43" si="8">BA9+BB9</f>
        <v>891.70999999999992</v>
      </c>
      <c r="BF9" s="118"/>
      <c r="BG9" s="118"/>
      <c r="BH9" s="118"/>
      <c r="BI9" s="118"/>
      <c r="BJ9" s="118"/>
      <c r="BK9" s="20" t="s">
        <v>25</v>
      </c>
      <c r="BL9" s="21">
        <v>0</v>
      </c>
      <c r="BM9" s="21">
        <v>743.23</v>
      </c>
      <c r="BN9" s="21">
        <v>282.92</v>
      </c>
      <c r="BO9" s="21">
        <f t="shared" ref="BO9:BO43" si="9">BM9+BN9</f>
        <v>1026.1500000000001</v>
      </c>
    </row>
    <row r="10" spans="2:67" x14ac:dyDescent="0.25">
      <c r="B10" s="103"/>
      <c r="C10" s="71"/>
      <c r="D10" s="71"/>
      <c r="E10" s="71"/>
      <c r="F10" s="1" t="s">
        <v>11</v>
      </c>
      <c r="G10" s="2">
        <v>0.53824000000000005</v>
      </c>
      <c r="H10" s="2">
        <v>0.61792000000000002</v>
      </c>
      <c r="I10" s="11">
        <f t="shared" si="0"/>
        <v>0.14803804994054692</v>
      </c>
      <c r="J10" s="2">
        <v>0.58291000000000004</v>
      </c>
      <c r="K10" s="11">
        <f t="shared" si="1"/>
        <v>-5.6657819782496066E-2</v>
      </c>
      <c r="L10" s="2">
        <v>0.58677000000000001</v>
      </c>
      <c r="M10" s="11">
        <f t="shared" si="2"/>
        <v>6.6219484997682709E-3</v>
      </c>
      <c r="N10" s="2">
        <v>0.68485000000000007</v>
      </c>
      <c r="O10" s="11">
        <f t="shared" si="3"/>
        <v>0.16715237657003601</v>
      </c>
      <c r="P10" s="2">
        <f>Planilha1!N312</f>
        <v>0.70881999999999989</v>
      </c>
      <c r="Q10" s="11">
        <f t="shared" si="4"/>
        <v>3.5000365043439841E-2</v>
      </c>
      <c r="R10" s="2">
        <f>Planilha1!N378</f>
        <v>0.74372000000000005</v>
      </c>
      <c r="S10" s="12">
        <f t="shared" si="5"/>
        <v>4.9236759685110654E-2</v>
      </c>
      <c r="T10" s="16"/>
      <c r="V10" s="118"/>
      <c r="W10" s="118"/>
      <c r="X10" s="119"/>
      <c r="Y10" s="119"/>
      <c r="Z10" s="119"/>
      <c r="AA10" s="20" t="s">
        <v>11</v>
      </c>
      <c r="AB10" s="21">
        <v>0</v>
      </c>
      <c r="AC10" s="21">
        <v>341.49</v>
      </c>
      <c r="AD10" s="21">
        <v>276.43</v>
      </c>
      <c r="AE10" s="21">
        <f t="shared" si="6"/>
        <v>617.92000000000007</v>
      </c>
      <c r="AI10" s="118"/>
      <c r="AJ10" s="118"/>
      <c r="AK10" s="119"/>
      <c r="AL10" s="119"/>
      <c r="AM10" s="119"/>
      <c r="AN10" s="20" t="s">
        <v>11</v>
      </c>
      <c r="AO10" s="21">
        <v>0</v>
      </c>
      <c r="AP10" s="21">
        <v>331.36</v>
      </c>
      <c r="AQ10" s="21">
        <v>251.55</v>
      </c>
      <c r="AR10" s="21">
        <f t="shared" si="7"/>
        <v>582.91000000000008</v>
      </c>
      <c r="AT10" s="118"/>
      <c r="AU10" s="118"/>
      <c r="AV10" s="119"/>
      <c r="AW10" s="119"/>
      <c r="AX10" s="119"/>
      <c r="AY10" s="20" t="s">
        <v>11</v>
      </c>
      <c r="AZ10" s="21">
        <v>0</v>
      </c>
      <c r="BA10" s="21">
        <v>356.74</v>
      </c>
      <c r="BB10" s="21">
        <v>230.03</v>
      </c>
      <c r="BC10" s="21">
        <f t="shared" si="8"/>
        <v>586.77</v>
      </c>
      <c r="BF10" s="118"/>
      <c r="BG10" s="118"/>
      <c r="BH10" s="119"/>
      <c r="BI10" s="119"/>
      <c r="BJ10" s="119"/>
      <c r="BK10" s="20" t="s">
        <v>11</v>
      </c>
      <c r="BL10" s="21">
        <v>0</v>
      </c>
      <c r="BM10" s="21">
        <v>401.93</v>
      </c>
      <c r="BN10" s="21">
        <v>282.92</v>
      </c>
      <c r="BO10" s="21">
        <f t="shared" si="9"/>
        <v>684.85</v>
      </c>
    </row>
    <row r="11" spans="2:67" x14ac:dyDescent="0.25">
      <c r="B11" s="103"/>
      <c r="C11" s="1" t="s">
        <v>38</v>
      </c>
      <c r="D11" s="1" t="s">
        <v>24</v>
      </c>
      <c r="E11" s="1" t="s">
        <v>24</v>
      </c>
      <c r="F11" s="1" t="s">
        <v>14</v>
      </c>
      <c r="G11" s="2">
        <v>0</v>
      </c>
      <c r="H11" s="2">
        <v>0.46467999999999993</v>
      </c>
      <c r="I11" s="11">
        <f t="shared" si="0"/>
        <v>0</v>
      </c>
      <c r="J11" s="2">
        <v>0.43886999999999998</v>
      </c>
      <c r="K11" s="11">
        <f t="shared" si="1"/>
        <v>-5.5543599896702989E-2</v>
      </c>
      <c r="L11" s="2">
        <v>0.69349000000000005</v>
      </c>
      <c r="M11" s="11">
        <f t="shared" si="2"/>
        <v>0.58017180486248798</v>
      </c>
      <c r="N11" s="2">
        <v>0.80371999999999999</v>
      </c>
      <c r="O11" s="11">
        <f t="shared" si="3"/>
        <v>0.15894966041327185</v>
      </c>
      <c r="P11" s="2">
        <f>Planilha1!N313</f>
        <v>0.83484999999999987</v>
      </c>
      <c r="Q11" s="11">
        <f t="shared" si="4"/>
        <v>3.873239436619702E-2</v>
      </c>
      <c r="R11" s="2">
        <f>Planilha1!N379</f>
        <v>0.85721999999999998</v>
      </c>
      <c r="S11" s="12">
        <f t="shared" si="5"/>
        <v>2.6795232676528835E-2</v>
      </c>
      <c r="T11" s="16"/>
      <c r="V11" s="118"/>
      <c r="W11" s="118"/>
      <c r="X11" s="20" t="s">
        <v>38</v>
      </c>
      <c r="Y11" s="20" t="s">
        <v>24</v>
      </c>
      <c r="Z11" s="20" t="s">
        <v>24</v>
      </c>
      <c r="AA11" s="20" t="s">
        <v>14</v>
      </c>
      <c r="AB11" s="21">
        <v>0</v>
      </c>
      <c r="AC11" s="21">
        <v>173.34</v>
      </c>
      <c r="AD11" s="21">
        <v>291.33999999999997</v>
      </c>
      <c r="AE11" s="21">
        <f t="shared" si="6"/>
        <v>464.67999999999995</v>
      </c>
      <c r="AI11" s="118"/>
      <c r="AJ11" s="118"/>
      <c r="AK11" s="20" t="s">
        <v>38</v>
      </c>
      <c r="AL11" s="20" t="s">
        <v>24</v>
      </c>
      <c r="AM11" s="20" t="s">
        <v>24</v>
      </c>
      <c r="AN11" s="20" t="s">
        <v>14</v>
      </c>
      <c r="AO11" s="21">
        <v>0</v>
      </c>
      <c r="AP11" s="21">
        <v>172.84</v>
      </c>
      <c r="AQ11" s="21">
        <v>266.02999999999997</v>
      </c>
      <c r="AR11" s="21">
        <f t="shared" si="7"/>
        <v>438.87</v>
      </c>
      <c r="AT11" s="118"/>
      <c r="AU11" s="118"/>
      <c r="AV11" s="20" t="s">
        <v>38</v>
      </c>
      <c r="AW11" s="20" t="s">
        <v>24</v>
      </c>
      <c r="AX11" s="20" t="s">
        <v>24</v>
      </c>
      <c r="AY11" s="20" t="s">
        <v>14</v>
      </c>
      <c r="AZ11" s="21">
        <v>0</v>
      </c>
      <c r="BA11" s="21">
        <v>450.19</v>
      </c>
      <c r="BB11" s="21">
        <v>243.3</v>
      </c>
      <c r="BC11" s="21">
        <f t="shared" si="8"/>
        <v>693.49</v>
      </c>
      <c r="BF11" s="118"/>
      <c r="BG11" s="118"/>
      <c r="BH11" s="20" t="s">
        <v>38</v>
      </c>
      <c r="BI11" s="20" t="s">
        <v>24</v>
      </c>
      <c r="BJ11" s="20" t="s">
        <v>24</v>
      </c>
      <c r="BK11" s="20" t="s">
        <v>14</v>
      </c>
      <c r="BL11" s="21">
        <v>0</v>
      </c>
      <c r="BM11" s="21">
        <v>506.52</v>
      </c>
      <c r="BN11" s="21">
        <v>297.2</v>
      </c>
      <c r="BO11" s="21">
        <f t="shared" si="9"/>
        <v>803.72</v>
      </c>
    </row>
    <row r="12" spans="2:67" x14ac:dyDescent="0.25">
      <c r="B12" s="103"/>
      <c r="C12" s="1" t="s">
        <v>26</v>
      </c>
      <c r="D12" s="1" t="s">
        <v>24</v>
      </c>
      <c r="E12" s="1" t="s">
        <v>24</v>
      </c>
      <c r="F12" s="1" t="s">
        <v>14</v>
      </c>
      <c r="G12" s="2">
        <v>0.60441</v>
      </c>
      <c r="H12" s="2">
        <v>0.70605999999999991</v>
      </c>
      <c r="I12" s="11">
        <f t="shared" si="0"/>
        <v>0.16818053969987234</v>
      </c>
      <c r="J12" s="2">
        <v>0.66483999999999988</v>
      </c>
      <c r="K12" s="11">
        <f t="shared" si="1"/>
        <v>-5.8380307622581729E-2</v>
      </c>
      <c r="L12" s="2">
        <v>0.69349000000000005</v>
      </c>
      <c r="M12" s="11">
        <f t="shared" si="2"/>
        <v>4.3093075025570249E-2</v>
      </c>
      <c r="N12" s="2">
        <v>0.80371999999999999</v>
      </c>
      <c r="O12" s="11">
        <f t="shared" si="3"/>
        <v>0.15894966041327185</v>
      </c>
      <c r="P12" s="2">
        <f>Planilha1!N314</f>
        <v>0.83484999999999987</v>
      </c>
      <c r="Q12" s="11">
        <f t="shared" si="4"/>
        <v>3.873239436619702E-2</v>
      </c>
      <c r="R12" s="2">
        <f>Planilha1!N380</f>
        <v>0.85721999999999998</v>
      </c>
      <c r="S12" s="12">
        <f t="shared" si="5"/>
        <v>2.6795232676528835E-2</v>
      </c>
      <c r="T12" s="16"/>
      <c r="V12" s="118"/>
      <c r="W12" s="118"/>
      <c r="X12" s="20" t="s">
        <v>26</v>
      </c>
      <c r="Y12" s="20" t="s">
        <v>24</v>
      </c>
      <c r="Z12" s="20" t="s">
        <v>24</v>
      </c>
      <c r="AA12" s="20" t="s">
        <v>14</v>
      </c>
      <c r="AB12" s="21">
        <v>0</v>
      </c>
      <c r="AC12" s="21">
        <v>414.72</v>
      </c>
      <c r="AD12" s="21">
        <v>291.33999999999997</v>
      </c>
      <c r="AE12" s="21">
        <f t="shared" si="6"/>
        <v>706.06</v>
      </c>
      <c r="AI12" s="118"/>
      <c r="AJ12" s="118"/>
      <c r="AK12" s="20" t="s">
        <v>26</v>
      </c>
      <c r="AL12" s="20" t="s">
        <v>24</v>
      </c>
      <c r="AM12" s="20" t="s">
        <v>24</v>
      </c>
      <c r="AN12" s="20" t="s">
        <v>14</v>
      </c>
      <c r="AO12" s="21">
        <v>0</v>
      </c>
      <c r="AP12" s="21">
        <v>398.81</v>
      </c>
      <c r="AQ12" s="21">
        <v>266.02999999999997</v>
      </c>
      <c r="AR12" s="21">
        <f t="shared" si="7"/>
        <v>664.83999999999992</v>
      </c>
      <c r="AT12" s="118"/>
      <c r="AU12" s="118"/>
      <c r="AV12" s="20" t="s">
        <v>26</v>
      </c>
      <c r="AW12" s="20" t="s">
        <v>24</v>
      </c>
      <c r="AX12" s="20" t="s">
        <v>24</v>
      </c>
      <c r="AY12" s="20" t="s">
        <v>14</v>
      </c>
      <c r="AZ12" s="21">
        <v>0</v>
      </c>
      <c r="BA12" s="21">
        <v>450.19</v>
      </c>
      <c r="BB12" s="21">
        <v>243.3</v>
      </c>
      <c r="BC12" s="21">
        <f t="shared" si="8"/>
        <v>693.49</v>
      </c>
      <c r="BF12" s="118"/>
      <c r="BG12" s="118"/>
      <c r="BH12" s="20" t="s">
        <v>26</v>
      </c>
      <c r="BI12" s="20" t="s">
        <v>24</v>
      </c>
      <c r="BJ12" s="20" t="s">
        <v>24</v>
      </c>
      <c r="BK12" s="20" t="s">
        <v>14</v>
      </c>
      <c r="BL12" s="21">
        <v>0</v>
      </c>
      <c r="BM12" s="21">
        <v>506.52</v>
      </c>
      <c r="BN12" s="21">
        <v>297.2</v>
      </c>
      <c r="BO12" s="21">
        <f t="shared" si="9"/>
        <v>803.72</v>
      </c>
    </row>
    <row r="13" spans="2:67" x14ac:dyDescent="0.25">
      <c r="B13" s="103"/>
      <c r="C13" s="1" t="s">
        <v>38</v>
      </c>
      <c r="D13" s="1" t="s">
        <v>24</v>
      </c>
      <c r="E13" s="1" t="s">
        <v>27</v>
      </c>
      <c r="F13" s="1" t="s">
        <v>14</v>
      </c>
      <c r="G13" s="2">
        <v>0</v>
      </c>
      <c r="H13" s="2">
        <v>0.44271999999999995</v>
      </c>
      <c r="I13" s="11">
        <f t="shared" si="0"/>
        <v>0</v>
      </c>
      <c r="J13" s="2">
        <v>0.41090999999999994</v>
      </c>
      <c r="K13" s="11">
        <f t="shared" si="1"/>
        <v>-7.1851282977954511E-2</v>
      </c>
      <c r="L13" s="2">
        <v>0.66369</v>
      </c>
      <c r="M13" s="11">
        <f t="shared" si="2"/>
        <v>0.61517120537343972</v>
      </c>
      <c r="N13" s="2">
        <v>0.75724000000000002</v>
      </c>
      <c r="O13" s="11">
        <f t="shared" si="3"/>
        <v>0.14095436122286009</v>
      </c>
      <c r="P13" s="2">
        <f>Planilha1!N315</f>
        <v>0.76014000000000015</v>
      </c>
      <c r="Q13" s="11">
        <f t="shared" si="4"/>
        <v>3.8296973218532315E-3</v>
      </c>
      <c r="R13" s="2">
        <f>Planilha1!N381</f>
        <v>0.79053999999999991</v>
      </c>
      <c r="S13" s="12">
        <f t="shared" si="5"/>
        <v>3.9992632936037831E-2</v>
      </c>
      <c r="T13" s="16"/>
      <c r="V13" s="118"/>
      <c r="W13" s="118"/>
      <c r="X13" s="20" t="s">
        <v>38</v>
      </c>
      <c r="Y13" s="20" t="s">
        <v>24</v>
      </c>
      <c r="Z13" s="20" t="s">
        <v>27</v>
      </c>
      <c r="AA13" s="20" t="s">
        <v>14</v>
      </c>
      <c r="AB13" s="21">
        <v>0</v>
      </c>
      <c r="AC13" s="21">
        <v>151.38</v>
      </c>
      <c r="AD13" s="21">
        <v>291.33999999999997</v>
      </c>
      <c r="AE13" s="21">
        <f t="shared" si="6"/>
        <v>442.71999999999997</v>
      </c>
      <c r="AI13" s="118"/>
      <c r="AJ13" s="118"/>
      <c r="AK13" s="20" t="s">
        <v>38</v>
      </c>
      <c r="AL13" s="20" t="s">
        <v>24</v>
      </c>
      <c r="AM13" s="20" t="s">
        <v>27</v>
      </c>
      <c r="AN13" s="20" t="s">
        <v>14</v>
      </c>
      <c r="AO13" s="21">
        <v>0</v>
      </c>
      <c r="AP13" s="21">
        <v>144.88</v>
      </c>
      <c r="AQ13" s="21">
        <v>266.02999999999997</v>
      </c>
      <c r="AR13" s="21">
        <f t="shared" si="7"/>
        <v>410.90999999999997</v>
      </c>
      <c r="AT13" s="118"/>
      <c r="AU13" s="118"/>
      <c r="AV13" s="20" t="s">
        <v>38</v>
      </c>
      <c r="AW13" s="20" t="s">
        <v>24</v>
      </c>
      <c r="AX13" s="20" t="s">
        <v>27</v>
      </c>
      <c r="AY13" s="20" t="s">
        <v>14</v>
      </c>
      <c r="AZ13" s="21">
        <v>0</v>
      </c>
      <c r="BA13" s="21">
        <v>420.39</v>
      </c>
      <c r="BB13" s="21">
        <v>243.3</v>
      </c>
      <c r="BC13" s="21">
        <f t="shared" si="8"/>
        <v>663.69</v>
      </c>
      <c r="BF13" s="118"/>
      <c r="BG13" s="118"/>
      <c r="BH13" s="20" t="s">
        <v>38</v>
      </c>
      <c r="BI13" s="20" t="s">
        <v>24</v>
      </c>
      <c r="BJ13" s="20" t="s">
        <v>27</v>
      </c>
      <c r="BK13" s="20" t="s">
        <v>14</v>
      </c>
      <c r="BL13" s="21">
        <v>0</v>
      </c>
      <c r="BM13" s="21">
        <v>460.04</v>
      </c>
      <c r="BN13" s="21">
        <v>297.2</v>
      </c>
      <c r="BO13" s="21">
        <f t="shared" si="9"/>
        <v>757.24</v>
      </c>
    </row>
    <row r="14" spans="2:67" x14ac:dyDescent="0.25">
      <c r="B14" s="103"/>
      <c r="C14" s="1" t="s">
        <v>26</v>
      </c>
      <c r="D14" s="1" t="s">
        <v>24</v>
      </c>
      <c r="E14" s="1" t="s">
        <v>27</v>
      </c>
      <c r="F14" s="1" t="s">
        <v>14</v>
      </c>
      <c r="G14" s="2">
        <v>0.58977000000000002</v>
      </c>
      <c r="H14" s="2">
        <v>0.68409999999999993</v>
      </c>
      <c r="I14" s="11">
        <f t="shared" si="0"/>
        <v>0.15994370686877923</v>
      </c>
      <c r="J14" s="2">
        <v>0.63688</v>
      </c>
      <c r="K14" s="11">
        <f t="shared" si="1"/>
        <v>-6.9024996345563472E-2</v>
      </c>
      <c r="L14" s="2">
        <v>0.66369</v>
      </c>
      <c r="M14" s="11">
        <f t="shared" si="2"/>
        <v>4.209584223087548E-2</v>
      </c>
      <c r="N14" s="2">
        <v>0.75724000000000002</v>
      </c>
      <c r="O14" s="11">
        <f t="shared" si="3"/>
        <v>0.14095436122286009</v>
      </c>
      <c r="P14" s="2">
        <f>Planilha1!N316</f>
        <v>0.76014000000000015</v>
      </c>
      <c r="Q14" s="11">
        <f t="shared" si="4"/>
        <v>3.8296973218532315E-3</v>
      </c>
      <c r="R14" s="2">
        <f>Planilha1!N382</f>
        <v>0.79053999999999991</v>
      </c>
      <c r="S14" s="12">
        <f t="shared" si="5"/>
        <v>3.9992632936037831E-2</v>
      </c>
      <c r="T14" s="16"/>
      <c r="V14" s="119"/>
      <c r="W14" s="119"/>
      <c r="X14" s="20" t="s">
        <v>26</v>
      </c>
      <c r="Y14" s="20" t="s">
        <v>24</v>
      </c>
      <c r="Z14" s="20" t="s">
        <v>27</v>
      </c>
      <c r="AA14" s="20" t="s">
        <v>14</v>
      </c>
      <c r="AB14" s="21">
        <v>0</v>
      </c>
      <c r="AC14" s="21">
        <v>392.76</v>
      </c>
      <c r="AD14" s="21">
        <v>291.33999999999997</v>
      </c>
      <c r="AE14" s="21">
        <f t="shared" si="6"/>
        <v>684.09999999999991</v>
      </c>
      <c r="AI14" s="119"/>
      <c r="AJ14" s="119"/>
      <c r="AK14" s="20" t="s">
        <v>26</v>
      </c>
      <c r="AL14" s="20" t="s">
        <v>24</v>
      </c>
      <c r="AM14" s="20" t="s">
        <v>27</v>
      </c>
      <c r="AN14" s="20" t="s">
        <v>14</v>
      </c>
      <c r="AO14" s="21">
        <v>0</v>
      </c>
      <c r="AP14" s="21">
        <v>370.85</v>
      </c>
      <c r="AQ14" s="21">
        <v>266.02999999999997</v>
      </c>
      <c r="AR14" s="21">
        <f t="shared" si="7"/>
        <v>636.88</v>
      </c>
      <c r="AT14" s="119"/>
      <c r="AU14" s="119"/>
      <c r="AV14" s="20" t="s">
        <v>26</v>
      </c>
      <c r="AW14" s="20" t="s">
        <v>24</v>
      </c>
      <c r="AX14" s="20" t="s">
        <v>27</v>
      </c>
      <c r="AY14" s="20" t="s">
        <v>14</v>
      </c>
      <c r="AZ14" s="21">
        <v>0</v>
      </c>
      <c r="BA14" s="21">
        <v>420.39</v>
      </c>
      <c r="BB14" s="21">
        <v>243.3</v>
      </c>
      <c r="BC14" s="21">
        <f t="shared" si="8"/>
        <v>663.69</v>
      </c>
      <c r="BF14" s="119"/>
      <c r="BG14" s="119"/>
      <c r="BH14" s="20" t="s">
        <v>26</v>
      </c>
      <c r="BI14" s="20" t="s">
        <v>24</v>
      </c>
      <c r="BJ14" s="20" t="s">
        <v>27</v>
      </c>
      <c r="BK14" s="20" t="s">
        <v>14</v>
      </c>
      <c r="BL14" s="21">
        <v>0</v>
      </c>
      <c r="BM14" s="21">
        <v>460.04</v>
      </c>
      <c r="BN14" s="21">
        <v>297.2</v>
      </c>
      <c r="BO14" s="21">
        <f t="shared" si="9"/>
        <v>757.24</v>
      </c>
    </row>
    <row r="15" spans="2:67" x14ac:dyDescent="0.25">
      <c r="B15" s="103"/>
      <c r="C15" s="87" t="s">
        <v>74</v>
      </c>
      <c r="D15" s="87" t="s">
        <v>24</v>
      </c>
      <c r="E15" s="87" t="s">
        <v>24</v>
      </c>
      <c r="F15" s="41" t="s">
        <v>10</v>
      </c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2">
        <f>Planilha1!N383</f>
        <v>1.00508</v>
      </c>
      <c r="S15" s="55" t="s">
        <v>78</v>
      </c>
      <c r="T15" s="16"/>
      <c r="V15" s="22"/>
      <c r="W15" s="22"/>
      <c r="X15" s="19"/>
      <c r="Y15" s="19"/>
      <c r="Z15" s="19"/>
      <c r="AA15" s="20"/>
      <c r="AB15" s="21"/>
      <c r="AC15" s="21"/>
      <c r="AD15" s="21"/>
      <c r="AE15" s="21"/>
      <c r="AI15" s="22"/>
      <c r="AJ15" s="22"/>
      <c r="AK15" s="19"/>
      <c r="AL15" s="19"/>
      <c r="AM15" s="19"/>
      <c r="AN15" s="20"/>
      <c r="AO15" s="21"/>
      <c r="AP15" s="21"/>
      <c r="AQ15" s="21"/>
      <c r="AR15" s="21"/>
      <c r="AT15" s="22"/>
      <c r="AU15" s="22"/>
      <c r="AV15" s="19"/>
      <c r="AW15" s="19"/>
      <c r="AX15" s="19"/>
      <c r="AY15" s="20"/>
      <c r="AZ15" s="21"/>
      <c r="BA15" s="21"/>
      <c r="BB15" s="21"/>
      <c r="BC15" s="21"/>
      <c r="BF15" s="22"/>
      <c r="BG15" s="22"/>
      <c r="BH15" s="19"/>
      <c r="BI15" s="19"/>
      <c r="BJ15" s="19"/>
      <c r="BK15" s="20"/>
      <c r="BL15" s="21"/>
      <c r="BM15" s="21"/>
      <c r="BN15" s="21"/>
      <c r="BO15" s="21"/>
    </row>
    <row r="16" spans="2:67" x14ac:dyDescent="0.25">
      <c r="B16" s="103"/>
      <c r="C16" s="88"/>
      <c r="D16" s="88"/>
      <c r="E16" s="88"/>
      <c r="F16" s="41" t="s">
        <v>25</v>
      </c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2">
        <f>Planilha1!N384</f>
        <v>0.73709000000000002</v>
      </c>
      <c r="S16" s="55" t="s">
        <v>78</v>
      </c>
      <c r="T16" s="16"/>
      <c r="V16" s="22"/>
      <c r="W16" s="22"/>
      <c r="X16" s="19"/>
      <c r="Y16" s="19"/>
      <c r="Z16" s="19"/>
      <c r="AA16" s="20"/>
      <c r="AB16" s="21"/>
      <c r="AC16" s="21"/>
      <c r="AD16" s="21"/>
      <c r="AE16" s="21"/>
      <c r="AI16" s="22"/>
      <c r="AJ16" s="22"/>
      <c r="AK16" s="19"/>
      <c r="AL16" s="19"/>
      <c r="AM16" s="19"/>
      <c r="AN16" s="20"/>
      <c r="AO16" s="21"/>
      <c r="AP16" s="21"/>
      <c r="AQ16" s="21"/>
      <c r="AR16" s="21"/>
      <c r="AT16" s="22"/>
      <c r="AU16" s="22"/>
      <c r="AV16" s="19"/>
      <c r="AW16" s="19"/>
      <c r="AX16" s="19"/>
      <c r="AY16" s="20"/>
      <c r="AZ16" s="21"/>
      <c r="BA16" s="21"/>
      <c r="BB16" s="21"/>
      <c r="BC16" s="21"/>
      <c r="BF16" s="22"/>
      <c r="BG16" s="22"/>
      <c r="BH16" s="19"/>
      <c r="BI16" s="19"/>
      <c r="BJ16" s="19"/>
      <c r="BK16" s="20"/>
      <c r="BL16" s="21"/>
      <c r="BM16" s="21"/>
      <c r="BN16" s="21"/>
      <c r="BO16" s="21"/>
    </row>
    <row r="17" spans="2:67" x14ac:dyDescent="0.25">
      <c r="B17" s="103"/>
      <c r="C17" s="88"/>
      <c r="D17" s="88"/>
      <c r="E17" s="88"/>
      <c r="F17" s="41" t="s">
        <v>11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2">
        <f>Planilha1!N385</f>
        <v>0.46911000000000003</v>
      </c>
      <c r="S17" s="55" t="s">
        <v>78</v>
      </c>
      <c r="T17" s="16"/>
      <c r="V17" s="22"/>
      <c r="W17" s="22"/>
      <c r="X17" s="19"/>
      <c r="Y17" s="19"/>
      <c r="Z17" s="19"/>
      <c r="AA17" s="20"/>
      <c r="AB17" s="21"/>
      <c r="AC17" s="21"/>
      <c r="AD17" s="21"/>
      <c r="AE17" s="21"/>
      <c r="AI17" s="22"/>
      <c r="AJ17" s="22"/>
      <c r="AK17" s="19"/>
      <c r="AL17" s="19"/>
      <c r="AM17" s="19"/>
      <c r="AN17" s="20"/>
      <c r="AO17" s="21"/>
      <c r="AP17" s="21"/>
      <c r="AQ17" s="21"/>
      <c r="AR17" s="21"/>
      <c r="AT17" s="22"/>
      <c r="AU17" s="22"/>
      <c r="AV17" s="19"/>
      <c r="AW17" s="19"/>
      <c r="AX17" s="19"/>
      <c r="AY17" s="20"/>
      <c r="AZ17" s="21"/>
      <c r="BA17" s="21"/>
      <c r="BB17" s="21"/>
      <c r="BC17" s="21"/>
      <c r="BF17" s="22"/>
      <c r="BG17" s="22"/>
      <c r="BH17" s="19"/>
      <c r="BI17" s="19"/>
      <c r="BJ17" s="19"/>
      <c r="BK17" s="20"/>
      <c r="BL17" s="21"/>
      <c r="BM17" s="21"/>
      <c r="BN17" s="21"/>
      <c r="BO17" s="21"/>
    </row>
    <row r="18" spans="2:67" x14ac:dyDescent="0.25">
      <c r="B18" s="103"/>
      <c r="C18" s="41" t="s">
        <v>75</v>
      </c>
      <c r="D18" s="41" t="s">
        <v>24</v>
      </c>
      <c r="E18" s="41" t="s">
        <v>24</v>
      </c>
      <c r="F18" s="41" t="s">
        <v>14</v>
      </c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2">
        <f>Planilha1!N386</f>
        <v>0.56613000000000002</v>
      </c>
      <c r="S18" s="55" t="s">
        <v>78</v>
      </c>
      <c r="T18" s="16"/>
      <c r="V18" s="22"/>
      <c r="W18" s="22"/>
      <c r="X18" s="19"/>
      <c r="Y18" s="19"/>
      <c r="Z18" s="19"/>
      <c r="AA18" s="20"/>
      <c r="AB18" s="21"/>
      <c r="AC18" s="21"/>
      <c r="AD18" s="21"/>
      <c r="AE18" s="21"/>
      <c r="AI18" s="22"/>
      <c r="AJ18" s="22"/>
      <c r="AK18" s="19"/>
      <c r="AL18" s="19"/>
      <c r="AM18" s="19"/>
      <c r="AN18" s="20"/>
      <c r="AO18" s="21"/>
      <c r="AP18" s="21"/>
      <c r="AQ18" s="21"/>
      <c r="AR18" s="21"/>
      <c r="AT18" s="22"/>
      <c r="AU18" s="22"/>
      <c r="AV18" s="19"/>
      <c r="AW18" s="19"/>
      <c r="AX18" s="19"/>
      <c r="AY18" s="20"/>
      <c r="AZ18" s="21"/>
      <c r="BA18" s="21"/>
      <c r="BB18" s="21"/>
      <c r="BC18" s="21"/>
      <c r="BF18" s="22"/>
      <c r="BG18" s="22"/>
      <c r="BH18" s="19"/>
      <c r="BI18" s="19"/>
      <c r="BJ18" s="19"/>
      <c r="BK18" s="20"/>
      <c r="BL18" s="21"/>
      <c r="BM18" s="21"/>
      <c r="BN18" s="21"/>
      <c r="BO18" s="21"/>
    </row>
    <row r="19" spans="2:67" x14ac:dyDescent="0.25">
      <c r="B19" s="103"/>
      <c r="C19" s="41" t="s">
        <v>76</v>
      </c>
      <c r="D19" s="87" t="s">
        <v>24</v>
      </c>
      <c r="E19" s="41" t="s">
        <v>24</v>
      </c>
      <c r="F19" s="41" t="s">
        <v>14</v>
      </c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2">
        <f>Planilha1!N387</f>
        <v>0.56613000000000002</v>
      </c>
      <c r="S19" s="55" t="s">
        <v>78</v>
      </c>
      <c r="T19" s="16"/>
      <c r="V19" s="22"/>
      <c r="W19" s="22"/>
      <c r="X19" s="19"/>
      <c r="Y19" s="19"/>
      <c r="Z19" s="19"/>
      <c r="AA19" s="20"/>
      <c r="AB19" s="21"/>
      <c r="AC19" s="21"/>
      <c r="AD19" s="21"/>
      <c r="AE19" s="21"/>
      <c r="AI19" s="22"/>
      <c r="AJ19" s="22"/>
      <c r="AK19" s="19"/>
      <c r="AL19" s="19"/>
      <c r="AM19" s="19"/>
      <c r="AN19" s="20"/>
      <c r="AO19" s="21"/>
      <c r="AP19" s="21"/>
      <c r="AQ19" s="21"/>
      <c r="AR19" s="21"/>
      <c r="AT19" s="22"/>
      <c r="AU19" s="22"/>
      <c r="AV19" s="19"/>
      <c r="AW19" s="19"/>
      <c r="AX19" s="19"/>
      <c r="AY19" s="20"/>
      <c r="AZ19" s="21"/>
      <c r="BA19" s="21"/>
      <c r="BB19" s="21"/>
      <c r="BC19" s="21"/>
      <c r="BF19" s="22"/>
      <c r="BG19" s="22"/>
      <c r="BH19" s="19"/>
      <c r="BI19" s="19"/>
      <c r="BJ19" s="19"/>
      <c r="BK19" s="20"/>
      <c r="BL19" s="21"/>
      <c r="BM19" s="21"/>
      <c r="BN19" s="21"/>
      <c r="BO19" s="21"/>
    </row>
    <row r="20" spans="2:67" x14ac:dyDescent="0.25">
      <c r="B20" s="103"/>
      <c r="C20" s="41" t="s">
        <v>75</v>
      </c>
      <c r="D20" s="88"/>
      <c r="E20" s="41" t="s">
        <v>27</v>
      </c>
      <c r="F20" s="41" t="s">
        <v>14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2">
        <f>Planilha1!N388</f>
        <v>0.49945000000000006</v>
      </c>
      <c r="S20" s="55" t="s">
        <v>78</v>
      </c>
      <c r="T20" s="16"/>
      <c r="V20" s="22"/>
      <c r="W20" s="22"/>
      <c r="X20" s="19"/>
      <c r="Y20" s="19"/>
      <c r="Z20" s="19"/>
      <c r="AA20" s="20"/>
      <c r="AB20" s="21"/>
      <c r="AC20" s="21"/>
      <c r="AD20" s="21"/>
      <c r="AE20" s="21"/>
      <c r="AI20" s="22"/>
      <c r="AJ20" s="22"/>
      <c r="AK20" s="19"/>
      <c r="AL20" s="19"/>
      <c r="AM20" s="19"/>
      <c r="AN20" s="20"/>
      <c r="AO20" s="21"/>
      <c r="AP20" s="21"/>
      <c r="AQ20" s="21"/>
      <c r="AR20" s="21"/>
      <c r="AT20" s="22"/>
      <c r="AU20" s="22"/>
      <c r="AV20" s="19"/>
      <c r="AW20" s="19"/>
      <c r="AX20" s="19"/>
      <c r="AY20" s="20"/>
      <c r="AZ20" s="21"/>
      <c r="BA20" s="21"/>
      <c r="BB20" s="21"/>
      <c r="BC20" s="21"/>
      <c r="BF20" s="22"/>
      <c r="BG20" s="22"/>
      <c r="BH20" s="19"/>
      <c r="BI20" s="19"/>
      <c r="BJ20" s="19"/>
      <c r="BK20" s="20"/>
      <c r="BL20" s="21"/>
      <c r="BM20" s="21"/>
      <c r="BN20" s="21"/>
      <c r="BO20" s="21"/>
    </row>
    <row r="21" spans="2:67" ht="15.75" thickBot="1" x14ac:dyDescent="0.3">
      <c r="B21" s="104"/>
      <c r="C21" s="43" t="s">
        <v>76</v>
      </c>
      <c r="D21" s="126"/>
      <c r="E21" s="43" t="s">
        <v>27</v>
      </c>
      <c r="F21" s="43" t="s">
        <v>14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8">
        <f>Planilha1!N389</f>
        <v>0.49945000000000006</v>
      </c>
      <c r="S21" s="65" t="s">
        <v>78</v>
      </c>
      <c r="T21" s="16"/>
      <c r="V21" s="22"/>
      <c r="W21" s="22"/>
      <c r="X21" s="19"/>
      <c r="Y21" s="19"/>
      <c r="Z21" s="19"/>
      <c r="AA21" s="20"/>
      <c r="AB21" s="21"/>
      <c r="AC21" s="21"/>
      <c r="AD21" s="21"/>
      <c r="AE21" s="21"/>
      <c r="AI21" s="22"/>
      <c r="AJ21" s="22"/>
      <c r="AK21" s="19"/>
      <c r="AL21" s="19"/>
      <c r="AM21" s="19"/>
      <c r="AN21" s="20"/>
      <c r="AO21" s="21"/>
      <c r="AP21" s="21"/>
      <c r="AQ21" s="21"/>
      <c r="AR21" s="21"/>
      <c r="AT21" s="22"/>
      <c r="AU21" s="22"/>
      <c r="AV21" s="19"/>
      <c r="AW21" s="19"/>
      <c r="AX21" s="19"/>
      <c r="AY21" s="20"/>
      <c r="AZ21" s="21"/>
      <c r="BA21" s="21"/>
      <c r="BB21" s="21"/>
      <c r="BC21" s="21"/>
      <c r="BF21" s="22"/>
      <c r="BG21" s="22"/>
      <c r="BH21" s="19"/>
      <c r="BI21" s="19"/>
      <c r="BJ21" s="19"/>
      <c r="BK21" s="20"/>
      <c r="BL21" s="21"/>
      <c r="BM21" s="21"/>
      <c r="BN21" s="21"/>
      <c r="BO21" s="21"/>
    </row>
    <row r="22" spans="2:67" x14ac:dyDescent="0.25">
      <c r="B22" s="98" t="s">
        <v>28</v>
      </c>
      <c r="C22" s="84" t="s">
        <v>23</v>
      </c>
      <c r="D22" s="84" t="s">
        <v>29</v>
      </c>
      <c r="E22" s="84" t="s">
        <v>30</v>
      </c>
      <c r="F22" s="5" t="s">
        <v>10</v>
      </c>
      <c r="G22" s="6">
        <v>0.71735000000000004</v>
      </c>
      <c r="H22" s="6">
        <v>0.87852999999999992</v>
      </c>
      <c r="I22" s="9">
        <f t="shared" si="0"/>
        <v>0.22468808810204211</v>
      </c>
      <c r="J22" s="6">
        <v>0.89573999999999998</v>
      </c>
      <c r="K22" s="9">
        <f t="shared" si="1"/>
        <v>1.9589541620661954E-2</v>
      </c>
      <c r="L22" s="6">
        <v>1.1319999999999999</v>
      </c>
      <c r="M22" s="9">
        <f t="shared" si="2"/>
        <v>0.26375957309040565</v>
      </c>
      <c r="N22" s="6">
        <v>1.3784100000000001</v>
      </c>
      <c r="O22" s="9">
        <f t="shared" si="3"/>
        <v>0.21767667844522998</v>
      </c>
      <c r="P22" s="6">
        <f>Planilha1!N317</f>
        <v>1.5455099999999999</v>
      </c>
      <c r="Q22" s="9">
        <f t="shared" si="4"/>
        <v>0.12122663068317818</v>
      </c>
      <c r="R22" s="6">
        <f>Planilha1!N390</f>
        <v>1.5236100000000001</v>
      </c>
      <c r="S22" s="10">
        <f t="shared" si="5"/>
        <v>-1.4170079779490141E-2</v>
      </c>
      <c r="T22" s="16"/>
      <c r="V22" s="117">
        <v>18</v>
      </c>
      <c r="W22" s="117" t="s">
        <v>28</v>
      </c>
      <c r="X22" s="117" t="s">
        <v>23</v>
      </c>
      <c r="Y22" s="117" t="s">
        <v>29</v>
      </c>
      <c r="Z22" s="117" t="s">
        <v>30</v>
      </c>
      <c r="AA22" s="20" t="s">
        <v>10</v>
      </c>
      <c r="AB22" s="21">
        <v>0</v>
      </c>
      <c r="AC22" s="21">
        <v>559.76</v>
      </c>
      <c r="AD22" s="21">
        <v>318.77</v>
      </c>
      <c r="AE22" s="21">
        <f t="shared" si="6"/>
        <v>878.53</v>
      </c>
      <c r="AI22" s="117">
        <v>2019</v>
      </c>
      <c r="AJ22" s="117" t="s">
        <v>28</v>
      </c>
      <c r="AK22" s="117" t="s">
        <v>23</v>
      </c>
      <c r="AL22" s="117" t="s">
        <v>29</v>
      </c>
      <c r="AM22" s="117" t="s">
        <v>30</v>
      </c>
      <c r="AN22" s="20" t="s">
        <v>10</v>
      </c>
      <c r="AO22" s="21">
        <v>0</v>
      </c>
      <c r="AP22" s="21">
        <v>572.52</v>
      </c>
      <c r="AQ22" s="21">
        <v>323.22000000000003</v>
      </c>
      <c r="AR22" s="21">
        <f t="shared" si="7"/>
        <v>895.74</v>
      </c>
      <c r="AT22" s="117">
        <v>2020</v>
      </c>
      <c r="AU22" s="117" t="s">
        <v>28</v>
      </c>
      <c r="AV22" s="117" t="s">
        <v>23</v>
      </c>
      <c r="AW22" s="117" t="s">
        <v>29</v>
      </c>
      <c r="AX22" s="117" t="s">
        <v>30</v>
      </c>
      <c r="AY22" s="20" t="s">
        <v>10</v>
      </c>
      <c r="AZ22" s="21">
        <v>0</v>
      </c>
      <c r="BA22" s="21">
        <v>812.79</v>
      </c>
      <c r="BB22" s="21">
        <v>319.20999999999998</v>
      </c>
      <c r="BC22" s="21">
        <f t="shared" si="8"/>
        <v>1132</v>
      </c>
      <c r="BF22" s="117">
        <v>2021</v>
      </c>
      <c r="BG22" s="117" t="s">
        <v>28</v>
      </c>
      <c r="BH22" s="117" t="s">
        <v>23</v>
      </c>
      <c r="BI22" s="117" t="s">
        <v>29</v>
      </c>
      <c r="BJ22" s="117" t="s">
        <v>30</v>
      </c>
      <c r="BK22" s="20" t="s">
        <v>10</v>
      </c>
      <c r="BL22" s="21">
        <v>0</v>
      </c>
      <c r="BM22" s="21">
        <v>978.6</v>
      </c>
      <c r="BN22" s="21">
        <v>399.81</v>
      </c>
      <c r="BO22" s="21">
        <f t="shared" si="9"/>
        <v>1378.41</v>
      </c>
    </row>
    <row r="23" spans="2:67" x14ac:dyDescent="0.25">
      <c r="B23" s="103"/>
      <c r="C23" s="71"/>
      <c r="D23" s="71"/>
      <c r="E23" s="71"/>
      <c r="F23" s="1" t="s">
        <v>25</v>
      </c>
      <c r="G23" s="2">
        <v>0.49392999999999998</v>
      </c>
      <c r="H23" s="2">
        <v>0.59289999999999998</v>
      </c>
      <c r="I23" s="11">
        <f t="shared" si="0"/>
        <v>0.20037252242220549</v>
      </c>
      <c r="J23" s="2">
        <v>0.60336000000000001</v>
      </c>
      <c r="K23" s="11">
        <f t="shared" si="1"/>
        <v>1.7642098161578801E-2</v>
      </c>
      <c r="L23" s="2">
        <v>0.74330999999999992</v>
      </c>
      <c r="M23" s="11">
        <f t="shared" si="2"/>
        <v>0.23195107398568005</v>
      </c>
      <c r="N23" s="2">
        <v>0.91754000000000002</v>
      </c>
      <c r="O23" s="11">
        <f t="shared" si="3"/>
        <v>0.23439749229796458</v>
      </c>
      <c r="P23" s="2">
        <f>Planilha1!N318</f>
        <v>1.02244</v>
      </c>
      <c r="Q23" s="11">
        <f t="shared" si="4"/>
        <v>0.11432744076552526</v>
      </c>
      <c r="R23" s="2">
        <f>Planilha1!N391</f>
        <v>1.03942</v>
      </c>
      <c r="S23" s="12">
        <f t="shared" si="5"/>
        <v>1.6607331481554022E-2</v>
      </c>
      <c r="T23" s="16"/>
      <c r="V23" s="118"/>
      <c r="W23" s="118"/>
      <c r="X23" s="118"/>
      <c r="Y23" s="118"/>
      <c r="Z23" s="118"/>
      <c r="AA23" s="20" t="s">
        <v>25</v>
      </c>
      <c r="AB23" s="21">
        <v>0</v>
      </c>
      <c r="AC23" s="21">
        <v>399.4</v>
      </c>
      <c r="AD23" s="21">
        <v>193.5</v>
      </c>
      <c r="AE23" s="21">
        <f t="shared" si="6"/>
        <v>592.9</v>
      </c>
      <c r="AI23" s="118"/>
      <c r="AJ23" s="118"/>
      <c r="AK23" s="118"/>
      <c r="AL23" s="118"/>
      <c r="AM23" s="118"/>
      <c r="AN23" s="20" t="s">
        <v>25</v>
      </c>
      <c r="AO23" s="21">
        <v>0</v>
      </c>
      <c r="AP23" s="21">
        <v>412.18</v>
      </c>
      <c r="AQ23" s="21">
        <v>191.18</v>
      </c>
      <c r="AR23" s="21">
        <f t="shared" si="7"/>
        <v>603.36</v>
      </c>
      <c r="AT23" s="118"/>
      <c r="AU23" s="118"/>
      <c r="AV23" s="118"/>
      <c r="AW23" s="118"/>
      <c r="AX23" s="118"/>
      <c r="AY23" s="20" t="s">
        <v>25</v>
      </c>
      <c r="AZ23" s="21">
        <v>0</v>
      </c>
      <c r="BA23" s="21">
        <v>554.67999999999995</v>
      </c>
      <c r="BB23" s="21">
        <v>188.63</v>
      </c>
      <c r="BC23" s="21">
        <f t="shared" si="8"/>
        <v>743.31</v>
      </c>
      <c r="BF23" s="118"/>
      <c r="BG23" s="118"/>
      <c r="BH23" s="118"/>
      <c r="BI23" s="118"/>
      <c r="BJ23" s="118"/>
      <c r="BK23" s="20" t="s">
        <v>25</v>
      </c>
      <c r="BL23" s="21">
        <v>0</v>
      </c>
      <c r="BM23" s="21">
        <v>668.57</v>
      </c>
      <c r="BN23" s="21">
        <v>248.97</v>
      </c>
      <c r="BO23" s="21">
        <f t="shared" si="9"/>
        <v>917.54000000000008</v>
      </c>
    </row>
    <row r="24" spans="2:67" x14ac:dyDescent="0.25">
      <c r="B24" s="103"/>
      <c r="C24" s="71"/>
      <c r="D24" s="71"/>
      <c r="E24" s="71"/>
      <c r="F24" s="1" t="s">
        <v>11</v>
      </c>
      <c r="G24" s="2">
        <v>0.37676999999999999</v>
      </c>
      <c r="H24" s="2">
        <v>0.43253999999999998</v>
      </c>
      <c r="I24" s="11">
        <f t="shared" si="0"/>
        <v>0.14802133927860495</v>
      </c>
      <c r="J24" s="2">
        <v>0.44301000000000001</v>
      </c>
      <c r="K24" s="11">
        <f t="shared" si="1"/>
        <v>2.4205853793868748E-2</v>
      </c>
      <c r="L24" s="2">
        <v>0.48519000000000001</v>
      </c>
      <c r="M24" s="11">
        <f t="shared" si="2"/>
        <v>9.5212297690796976E-2</v>
      </c>
      <c r="N24" s="2">
        <v>0.60750999999999999</v>
      </c>
      <c r="O24" s="11">
        <f t="shared" si="3"/>
        <v>0.25210742183474522</v>
      </c>
      <c r="P24" s="2">
        <f>Planilha1!N319</f>
        <v>0.67176999999999998</v>
      </c>
      <c r="Q24" s="11">
        <f t="shared" si="4"/>
        <v>0.10577603660845081</v>
      </c>
      <c r="R24" s="2">
        <f>Planilha1!N392</f>
        <v>0.75296000000000007</v>
      </c>
      <c r="S24" s="12">
        <f t="shared" si="5"/>
        <v>0.12085981809250201</v>
      </c>
      <c r="T24" s="16"/>
      <c r="V24" s="118"/>
      <c r="W24" s="118"/>
      <c r="X24" s="119"/>
      <c r="Y24" s="119"/>
      <c r="Z24" s="119"/>
      <c r="AA24" s="20" t="s">
        <v>11</v>
      </c>
      <c r="AB24" s="21">
        <v>0</v>
      </c>
      <c r="AC24" s="21">
        <v>239.04</v>
      </c>
      <c r="AD24" s="21">
        <v>193.5</v>
      </c>
      <c r="AE24" s="21">
        <f t="shared" si="6"/>
        <v>432.53999999999996</v>
      </c>
      <c r="AI24" s="118"/>
      <c r="AJ24" s="118"/>
      <c r="AK24" s="119"/>
      <c r="AL24" s="119"/>
      <c r="AM24" s="119"/>
      <c r="AN24" s="20" t="s">
        <v>11</v>
      </c>
      <c r="AO24" s="21">
        <v>0</v>
      </c>
      <c r="AP24" s="21">
        <v>251.83</v>
      </c>
      <c r="AQ24" s="21">
        <v>191.18</v>
      </c>
      <c r="AR24" s="21">
        <f t="shared" si="7"/>
        <v>443.01</v>
      </c>
      <c r="AT24" s="118"/>
      <c r="AU24" s="118"/>
      <c r="AV24" s="119"/>
      <c r="AW24" s="119"/>
      <c r="AX24" s="119"/>
      <c r="AY24" s="20" t="s">
        <v>11</v>
      </c>
      <c r="AZ24" s="21">
        <v>0</v>
      </c>
      <c r="BA24" s="21">
        <v>296.56</v>
      </c>
      <c r="BB24" s="21">
        <v>188.63</v>
      </c>
      <c r="BC24" s="21">
        <f t="shared" si="8"/>
        <v>485.19</v>
      </c>
      <c r="BF24" s="118"/>
      <c r="BG24" s="118"/>
      <c r="BH24" s="119"/>
      <c r="BI24" s="119"/>
      <c r="BJ24" s="119"/>
      <c r="BK24" s="20" t="s">
        <v>11</v>
      </c>
      <c r="BL24" s="21">
        <v>0</v>
      </c>
      <c r="BM24" s="21">
        <v>358.54</v>
      </c>
      <c r="BN24" s="21">
        <v>248.97</v>
      </c>
      <c r="BO24" s="21">
        <f t="shared" si="9"/>
        <v>607.51</v>
      </c>
    </row>
    <row r="25" spans="2:67" x14ac:dyDescent="0.25">
      <c r="B25" s="103"/>
      <c r="C25" s="1" t="s">
        <v>38</v>
      </c>
      <c r="D25" s="1" t="s">
        <v>29</v>
      </c>
      <c r="E25" s="1" t="s">
        <v>30</v>
      </c>
      <c r="F25" s="1" t="s">
        <v>14</v>
      </c>
      <c r="G25" s="2">
        <v>0</v>
      </c>
      <c r="H25" s="2">
        <v>0.32527999999999996</v>
      </c>
      <c r="I25" s="11">
        <f t="shared" si="0"/>
        <v>0</v>
      </c>
      <c r="J25" s="2">
        <v>0.33355000000000001</v>
      </c>
      <c r="K25" s="11">
        <f t="shared" si="1"/>
        <v>2.5424249877029181E-2</v>
      </c>
      <c r="L25" s="2">
        <v>0.56867000000000012</v>
      </c>
      <c r="M25" s="11">
        <f t="shared" si="2"/>
        <v>0.70490181382101658</v>
      </c>
      <c r="N25" s="2">
        <v>0.70728000000000002</v>
      </c>
      <c r="O25" s="11">
        <f t="shared" si="3"/>
        <v>0.24374417500483569</v>
      </c>
      <c r="P25" s="2">
        <f>Planilha1!N320</f>
        <v>0.78476000000000001</v>
      </c>
      <c r="Q25" s="11">
        <f t="shared" si="4"/>
        <v>0.10954643139916298</v>
      </c>
      <c r="R25" s="2">
        <f>Planilha1!N393</f>
        <v>0.85721999999999998</v>
      </c>
      <c r="S25" s="12">
        <f t="shared" si="5"/>
        <v>9.2333961975635814E-2</v>
      </c>
      <c r="T25" s="16"/>
      <c r="V25" s="118"/>
      <c r="W25" s="118"/>
      <c r="X25" s="20" t="s">
        <v>38</v>
      </c>
      <c r="Y25" s="20" t="s">
        <v>29</v>
      </c>
      <c r="Z25" s="20" t="s">
        <v>30</v>
      </c>
      <c r="AA25" s="20" t="s">
        <v>14</v>
      </c>
      <c r="AB25" s="21">
        <v>0</v>
      </c>
      <c r="AC25" s="21">
        <v>121.34</v>
      </c>
      <c r="AD25" s="21">
        <v>203.94</v>
      </c>
      <c r="AE25" s="21">
        <f t="shared" si="6"/>
        <v>325.27999999999997</v>
      </c>
      <c r="AI25" s="118"/>
      <c r="AJ25" s="118"/>
      <c r="AK25" s="20" t="s">
        <v>38</v>
      </c>
      <c r="AL25" s="20" t="s">
        <v>29</v>
      </c>
      <c r="AM25" s="20" t="s">
        <v>30</v>
      </c>
      <c r="AN25" s="20" t="s">
        <v>14</v>
      </c>
      <c r="AO25" s="21">
        <v>0</v>
      </c>
      <c r="AP25" s="21">
        <v>131.36000000000001</v>
      </c>
      <c r="AQ25" s="21">
        <v>202.19</v>
      </c>
      <c r="AR25" s="21">
        <f t="shared" si="7"/>
        <v>333.55</v>
      </c>
      <c r="AT25" s="118"/>
      <c r="AU25" s="118"/>
      <c r="AV25" s="20" t="s">
        <v>38</v>
      </c>
      <c r="AW25" s="20" t="s">
        <v>29</v>
      </c>
      <c r="AX25" s="20" t="s">
        <v>30</v>
      </c>
      <c r="AY25" s="20" t="s">
        <v>14</v>
      </c>
      <c r="AZ25" s="21">
        <v>0</v>
      </c>
      <c r="BA25" s="21">
        <v>369.16</v>
      </c>
      <c r="BB25" s="21">
        <v>199.51</v>
      </c>
      <c r="BC25" s="21">
        <f t="shared" si="8"/>
        <v>568.67000000000007</v>
      </c>
      <c r="BF25" s="118"/>
      <c r="BG25" s="118"/>
      <c r="BH25" s="20" t="s">
        <v>38</v>
      </c>
      <c r="BI25" s="20" t="s">
        <v>29</v>
      </c>
      <c r="BJ25" s="20" t="s">
        <v>30</v>
      </c>
      <c r="BK25" s="20" t="s">
        <v>14</v>
      </c>
      <c r="BL25" s="21">
        <v>0</v>
      </c>
      <c r="BM25" s="21">
        <v>445.74</v>
      </c>
      <c r="BN25" s="21">
        <v>261.54000000000002</v>
      </c>
      <c r="BO25" s="21">
        <f t="shared" si="9"/>
        <v>707.28</v>
      </c>
    </row>
    <row r="26" spans="2:67" x14ac:dyDescent="0.25">
      <c r="B26" s="103"/>
      <c r="C26" s="1" t="s">
        <v>26</v>
      </c>
      <c r="D26" s="1" t="s">
        <v>29</v>
      </c>
      <c r="E26" s="1" t="s">
        <v>30</v>
      </c>
      <c r="F26" s="1" t="s">
        <v>14</v>
      </c>
      <c r="G26" s="2">
        <v>0.42309000000000002</v>
      </c>
      <c r="H26" s="2">
        <v>0.49424000000000001</v>
      </c>
      <c r="I26" s="11">
        <f t="shared" si="0"/>
        <v>0.16816752936727397</v>
      </c>
      <c r="J26" s="2">
        <v>0.50527999999999995</v>
      </c>
      <c r="K26" s="11">
        <f t="shared" si="1"/>
        <v>2.2337325995467561E-2</v>
      </c>
      <c r="L26" s="2">
        <v>0.56867000000000012</v>
      </c>
      <c r="M26" s="11">
        <f t="shared" si="2"/>
        <v>0.12545519316022835</v>
      </c>
      <c r="N26" s="2">
        <v>0.70728000000000002</v>
      </c>
      <c r="O26" s="11">
        <f t="shared" si="3"/>
        <v>0.24374417500483569</v>
      </c>
      <c r="P26" s="2">
        <f>Planilha1!N321</f>
        <v>0.78476000000000001</v>
      </c>
      <c r="Q26" s="11">
        <f t="shared" si="4"/>
        <v>0.10954643139916298</v>
      </c>
      <c r="R26" s="2">
        <f>Planilha1!N394</f>
        <v>0.85721999999999998</v>
      </c>
      <c r="S26" s="12">
        <f t="shared" si="5"/>
        <v>9.2333961975635814E-2</v>
      </c>
      <c r="T26" s="16"/>
      <c r="V26" s="118"/>
      <c r="W26" s="118"/>
      <c r="X26" s="20" t="s">
        <v>26</v>
      </c>
      <c r="Y26" s="20" t="s">
        <v>29</v>
      </c>
      <c r="Z26" s="20" t="s">
        <v>30</v>
      </c>
      <c r="AA26" s="20" t="s">
        <v>14</v>
      </c>
      <c r="AB26" s="21">
        <v>0</v>
      </c>
      <c r="AC26" s="21">
        <v>290.3</v>
      </c>
      <c r="AD26" s="21">
        <v>203.94</v>
      </c>
      <c r="AE26" s="21">
        <f t="shared" si="6"/>
        <v>494.24</v>
      </c>
      <c r="AI26" s="118"/>
      <c r="AJ26" s="118"/>
      <c r="AK26" s="20" t="s">
        <v>26</v>
      </c>
      <c r="AL26" s="20" t="s">
        <v>29</v>
      </c>
      <c r="AM26" s="20" t="s">
        <v>30</v>
      </c>
      <c r="AN26" s="20" t="s">
        <v>14</v>
      </c>
      <c r="AO26" s="21">
        <v>0</v>
      </c>
      <c r="AP26" s="21">
        <v>303.08999999999997</v>
      </c>
      <c r="AQ26" s="21">
        <v>202.19</v>
      </c>
      <c r="AR26" s="21">
        <f t="shared" si="7"/>
        <v>505.28</v>
      </c>
      <c r="AT26" s="118"/>
      <c r="AU26" s="118"/>
      <c r="AV26" s="20" t="s">
        <v>26</v>
      </c>
      <c r="AW26" s="20" t="s">
        <v>29</v>
      </c>
      <c r="AX26" s="20" t="s">
        <v>30</v>
      </c>
      <c r="AY26" s="20" t="s">
        <v>14</v>
      </c>
      <c r="AZ26" s="21">
        <v>0</v>
      </c>
      <c r="BA26" s="21">
        <v>369.16</v>
      </c>
      <c r="BB26" s="21">
        <v>199.51</v>
      </c>
      <c r="BC26" s="21">
        <f t="shared" si="8"/>
        <v>568.67000000000007</v>
      </c>
      <c r="BF26" s="118"/>
      <c r="BG26" s="118"/>
      <c r="BH26" s="20" t="s">
        <v>26</v>
      </c>
      <c r="BI26" s="20" t="s">
        <v>29</v>
      </c>
      <c r="BJ26" s="20" t="s">
        <v>30</v>
      </c>
      <c r="BK26" s="20" t="s">
        <v>14</v>
      </c>
      <c r="BL26" s="21">
        <v>0</v>
      </c>
      <c r="BM26" s="21">
        <v>445.74</v>
      </c>
      <c r="BN26" s="21">
        <v>261.54000000000002</v>
      </c>
      <c r="BO26" s="21">
        <f t="shared" si="9"/>
        <v>707.28</v>
      </c>
    </row>
    <row r="27" spans="2:67" x14ac:dyDescent="0.25">
      <c r="B27" s="103"/>
      <c r="C27" s="70" t="s">
        <v>74</v>
      </c>
      <c r="D27" s="70" t="s">
        <v>29</v>
      </c>
      <c r="E27" s="70"/>
      <c r="F27" s="1" t="s">
        <v>10</v>
      </c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2">
        <f>Planilha1!N395</f>
        <v>1.05128</v>
      </c>
      <c r="S27" s="12">
        <f t="shared" si="5"/>
        <v>0</v>
      </c>
      <c r="T27" s="16"/>
      <c r="V27" s="118"/>
      <c r="W27" s="118"/>
      <c r="X27" s="117" t="s">
        <v>23</v>
      </c>
      <c r="Y27" s="117" t="s">
        <v>29</v>
      </c>
      <c r="Z27" s="117" t="s">
        <v>31</v>
      </c>
      <c r="AA27" s="20" t="s">
        <v>10</v>
      </c>
      <c r="AB27" s="21">
        <v>0</v>
      </c>
      <c r="AC27" s="21">
        <v>559.76</v>
      </c>
      <c r="AD27" s="21">
        <v>318.77</v>
      </c>
      <c r="AE27" s="21">
        <f t="shared" si="6"/>
        <v>878.53</v>
      </c>
      <c r="AI27" s="118"/>
      <c r="AJ27" s="118"/>
      <c r="AK27" s="117" t="s">
        <v>23</v>
      </c>
      <c r="AL27" s="117" t="s">
        <v>29</v>
      </c>
      <c r="AM27" s="117" t="s">
        <v>31</v>
      </c>
      <c r="AN27" s="20" t="s">
        <v>10</v>
      </c>
      <c r="AO27" s="21">
        <v>0</v>
      </c>
      <c r="AP27" s="21">
        <v>572.52</v>
      </c>
      <c r="AQ27" s="21">
        <v>323.22000000000003</v>
      </c>
      <c r="AR27" s="21">
        <f t="shared" si="7"/>
        <v>895.74</v>
      </c>
      <c r="AT27" s="118"/>
      <c r="AU27" s="118"/>
      <c r="AV27" s="117" t="s">
        <v>23</v>
      </c>
      <c r="AW27" s="117" t="s">
        <v>29</v>
      </c>
      <c r="AX27" s="117" t="s">
        <v>31</v>
      </c>
      <c r="AY27" s="20" t="s">
        <v>10</v>
      </c>
      <c r="AZ27" s="21">
        <v>0</v>
      </c>
      <c r="BA27" s="21">
        <v>812.79</v>
      </c>
      <c r="BB27" s="21">
        <v>319.20999999999998</v>
      </c>
      <c r="BC27" s="21">
        <f t="shared" si="8"/>
        <v>1132</v>
      </c>
      <c r="BF27" s="118"/>
      <c r="BG27" s="118"/>
      <c r="BH27" s="117" t="s">
        <v>23</v>
      </c>
      <c r="BI27" s="117" t="s">
        <v>29</v>
      </c>
      <c r="BJ27" s="117" t="s">
        <v>31</v>
      </c>
      <c r="BK27" s="20" t="s">
        <v>10</v>
      </c>
      <c r="BL27" s="21">
        <v>0</v>
      </c>
      <c r="BM27" s="21">
        <v>978.6</v>
      </c>
      <c r="BN27" s="21">
        <v>399.81</v>
      </c>
      <c r="BO27" s="21">
        <f t="shared" si="9"/>
        <v>1378.41</v>
      </c>
    </row>
    <row r="28" spans="2:67" x14ac:dyDescent="0.25">
      <c r="B28" s="103"/>
      <c r="C28" s="71"/>
      <c r="D28" s="71"/>
      <c r="E28" s="71"/>
      <c r="F28" s="1" t="s">
        <v>25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2">
        <f>Planilha1!N396</f>
        <v>0.76480999999999999</v>
      </c>
      <c r="S28" s="12">
        <f t="shared" si="5"/>
        <v>0</v>
      </c>
      <c r="T28" s="16"/>
      <c r="V28" s="118"/>
      <c r="W28" s="118"/>
      <c r="X28" s="118"/>
      <c r="Y28" s="118"/>
      <c r="Z28" s="118"/>
      <c r="AA28" s="20" t="s">
        <v>25</v>
      </c>
      <c r="AB28" s="21">
        <v>0</v>
      </c>
      <c r="AC28" s="21">
        <v>399.4</v>
      </c>
      <c r="AD28" s="21">
        <v>193.5</v>
      </c>
      <c r="AE28" s="21">
        <f t="shared" si="6"/>
        <v>592.9</v>
      </c>
      <c r="AI28" s="118"/>
      <c r="AJ28" s="118"/>
      <c r="AK28" s="118"/>
      <c r="AL28" s="118"/>
      <c r="AM28" s="118"/>
      <c r="AN28" s="20" t="s">
        <v>25</v>
      </c>
      <c r="AO28" s="21">
        <v>0</v>
      </c>
      <c r="AP28" s="21">
        <v>412.18</v>
      </c>
      <c r="AQ28" s="21">
        <v>191.18</v>
      </c>
      <c r="AR28" s="21">
        <f t="shared" si="7"/>
        <v>603.36</v>
      </c>
      <c r="AT28" s="118"/>
      <c r="AU28" s="118"/>
      <c r="AV28" s="118"/>
      <c r="AW28" s="118"/>
      <c r="AX28" s="118"/>
      <c r="AY28" s="20" t="s">
        <v>25</v>
      </c>
      <c r="AZ28" s="21">
        <v>0</v>
      </c>
      <c r="BA28" s="21">
        <v>554.67999999999995</v>
      </c>
      <c r="BB28" s="21">
        <v>188.63</v>
      </c>
      <c r="BC28" s="21">
        <f t="shared" si="8"/>
        <v>743.31</v>
      </c>
      <c r="BF28" s="118"/>
      <c r="BG28" s="118"/>
      <c r="BH28" s="118"/>
      <c r="BI28" s="118"/>
      <c r="BJ28" s="118"/>
      <c r="BK28" s="20" t="s">
        <v>25</v>
      </c>
      <c r="BL28" s="21">
        <v>0</v>
      </c>
      <c r="BM28" s="21">
        <v>668.57</v>
      </c>
      <c r="BN28" s="21">
        <v>248.97</v>
      </c>
      <c r="BO28" s="21">
        <f t="shared" si="9"/>
        <v>917.54000000000008</v>
      </c>
    </row>
    <row r="29" spans="2:67" x14ac:dyDescent="0.25">
      <c r="B29" s="103"/>
      <c r="C29" s="71"/>
      <c r="D29" s="71"/>
      <c r="E29" s="71"/>
      <c r="F29" s="1" t="s">
        <v>11</v>
      </c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2">
        <f>Planilha1!N397</f>
        <v>0.47834999999999994</v>
      </c>
      <c r="S29" s="12">
        <f t="shared" si="5"/>
        <v>0</v>
      </c>
      <c r="T29" s="16"/>
      <c r="V29" s="118"/>
      <c r="W29" s="118"/>
      <c r="X29" s="119"/>
      <c r="Y29" s="119"/>
      <c r="Z29" s="119"/>
      <c r="AA29" s="20" t="s">
        <v>11</v>
      </c>
      <c r="AB29" s="21">
        <v>0</v>
      </c>
      <c r="AC29" s="21">
        <v>239.04</v>
      </c>
      <c r="AD29" s="21">
        <v>193.5</v>
      </c>
      <c r="AE29" s="21">
        <f t="shared" si="6"/>
        <v>432.53999999999996</v>
      </c>
      <c r="AI29" s="118"/>
      <c r="AJ29" s="118"/>
      <c r="AK29" s="119"/>
      <c r="AL29" s="119"/>
      <c r="AM29" s="119"/>
      <c r="AN29" s="20" t="s">
        <v>11</v>
      </c>
      <c r="AO29" s="21">
        <v>0</v>
      </c>
      <c r="AP29" s="21">
        <v>251.83</v>
      </c>
      <c r="AQ29" s="21">
        <v>191.18</v>
      </c>
      <c r="AR29" s="21">
        <f t="shared" si="7"/>
        <v>443.01</v>
      </c>
      <c r="AT29" s="118"/>
      <c r="AU29" s="118"/>
      <c r="AV29" s="119"/>
      <c r="AW29" s="119"/>
      <c r="AX29" s="119"/>
      <c r="AY29" s="20" t="s">
        <v>11</v>
      </c>
      <c r="AZ29" s="21">
        <v>0</v>
      </c>
      <c r="BA29" s="21">
        <v>296.56</v>
      </c>
      <c r="BB29" s="21">
        <v>188.63</v>
      </c>
      <c r="BC29" s="21">
        <f t="shared" si="8"/>
        <v>485.19</v>
      </c>
      <c r="BF29" s="118"/>
      <c r="BG29" s="118"/>
      <c r="BH29" s="119"/>
      <c r="BI29" s="119"/>
      <c r="BJ29" s="119"/>
      <c r="BK29" s="20" t="s">
        <v>11</v>
      </c>
      <c r="BL29" s="21">
        <v>0</v>
      </c>
      <c r="BM29" s="21">
        <v>358.54</v>
      </c>
      <c r="BN29" s="21">
        <v>248.97</v>
      </c>
      <c r="BO29" s="21">
        <f t="shared" si="9"/>
        <v>607.51</v>
      </c>
    </row>
    <row r="30" spans="2:67" x14ac:dyDescent="0.25">
      <c r="B30" s="103"/>
      <c r="C30" s="1" t="s">
        <v>75</v>
      </c>
      <c r="D30" s="1" t="s">
        <v>29</v>
      </c>
      <c r="E30" s="1" t="str">
        <f>Planilha1!E398</f>
        <v>NA</v>
      </c>
      <c r="F30" s="1" t="s">
        <v>14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2">
        <f>Planilha1!N398</f>
        <v>0.56613000000000002</v>
      </c>
      <c r="S30" s="12">
        <f t="shared" si="5"/>
        <v>0</v>
      </c>
      <c r="T30" s="16"/>
      <c r="V30" s="118"/>
      <c r="W30" s="118"/>
      <c r="X30" s="20" t="s">
        <v>38</v>
      </c>
      <c r="Y30" s="20" t="s">
        <v>29</v>
      </c>
      <c r="Z30" s="20" t="s">
        <v>31</v>
      </c>
      <c r="AA30" s="20" t="s">
        <v>14</v>
      </c>
      <c r="AB30" s="21">
        <v>0</v>
      </c>
      <c r="AC30" s="21">
        <v>121.34</v>
      </c>
      <c r="AD30" s="21">
        <v>203.94</v>
      </c>
      <c r="AE30" s="21">
        <f t="shared" si="6"/>
        <v>325.27999999999997</v>
      </c>
      <c r="AI30" s="118"/>
      <c r="AJ30" s="118"/>
      <c r="AK30" s="20" t="s">
        <v>38</v>
      </c>
      <c r="AL30" s="20" t="s">
        <v>29</v>
      </c>
      <c r="AM30" s="20" t="s">
        <v>31</v>
      </c>
      <c r="AN30" s="20" t="s">
        <v>14</v>
      </c>
      <c r="AO30" s="21">
        <v>0</v>
      </c>
      <c r="AP30" s="21">
        <v>131.36000000000001</v>
      </c>
      <c r="AQ30" s="21">
        <v>202.19</v>
      </c>
      <c r="AR30" s="21">
        <f t="shared" si="7"/>
        <v>333.55</v>
      </c>
      <c r="AT30" s="118"/>
      <c r="AU30" s="118"/>
      <c r="AV30" s="20" t="s">
        <v>38</v>
      </c>
      <c r="AW30" s="20" t="s">
        <v>29</v>
      </c>
      <c r="AX30" s="20" t="s">
        <v>31</v>
      </c>
      <c r="AY30" s="20" t="s">
        <v>14</v>
      </c>
      <c r="AZ30" s="21">
        <v>0</v>
      </c>
      <c r="BA30" s="21">
        <v>369.16</v>
      </c>
      <c r="BB30" s="21">
        <v>199.51</v>
      </c>
      <c r="BC30" s="21">
        <f t="shared" si="8"/>
        <v>568.67000000000007</v>
      </c>
      <c r="BF30" s="118"/>
      <c r="BG30" s="118"/>
      <c r="BH30" s="20" t="s">
        <v>38</v>
      </c>
      <c r="BI30" s="20" t="s">
        <v>29</v>
      </c>
      <c r="BJ30" s="20" t="s">
        <v>31</v>
      </c>
      <c r="BK30" s="20" t="s">
        <v>14</v>
      </c>
      <c r="BL30" s="21">
        <v>0</v>
      </c>
      <c r="BM30" s="21">
        <v>445.74</v>
      </c>
      <c r="BN30" s="21">
        <v>261.54000000000002</v>
      </c>
      <c r="BO30" s="21">
        <f t="shared" si="9"/>
        <v>707.28</v>
      </c>
    </row>
    <row r="31" spans="2:67" ht="15.75" thickBot="1" x14ac:dyDescent="0.3">
      <c r="B31" s="104"/>
      <c r="C31" s="7" t="s">
        <v>76</v>
      </c>
      <c r="D31" s="7" t="s">
        <v>29</v>
      </c>
      <c r="E31" s="7" t="str">
        <f>Planilha1!E399</f>
        <v>NA</v>
      </c>
      <c r="F31" s="7" t="s">
        <v>14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8">
        <f>Planilha1!N399</f>
        <v>0.56613000000000002</v>
      </c>
      <c r="S31" s="13">
        <f t="shared" si="5"/>
        <v>0</v>
      </c>
      <c r="T31" s="16"/>
      <c r="V31" s="118"/>
      <c r="W31" s="118"/>
      <c r="X31" s="20" t="s">
        <v>26</v>
      </c>
      <c r="Y31" s="20" t="s">
        <v>29</v>
      </c>
      <c r="Z31" s="20" t="s">
        <v>31</v>
      </c>
      <c r="AA31" s="20" t="s">
        <v>14</v>
      </c>
      <c r="AB31" s="21">
        <v>0</v>
      </c>
      <c r="AC31" s="21">
        <v>290.3</v>
      </c>
      <c r="AD31" s="21">
        <v>203.94</v>
      </c>
      <c r="AE31" s="21">
        <f t="shared" si="6"/>
        <v>494.24</v>
      </c>
      <c r="AI31" s="118"/>
      <c r="AJ31" s="118"/>
      <c r="AK31" s="20" t="s">
        <v>26</v>
      </c>
      <c r="AL31" s="20" t="s">
        <v>29</v>
      </c>
      <c r="AM31" s="20" t="s">
        <v>31</v>
      </c>
      <c r="AN31" s="20" t="s">
        <v>14</v>
      </c>
      <c r="AO31" s="21">
        <v>0</v>
      </c>
      <c r="AP31" s="21">
        <v>303.08999999999997</v>
      </c>
      <c r="AQ31" s="21">
        <v>202.19</v>
      </c>
      <c r="AR31" s="21">
        <f t="shared" si="7"/>
        <v>505.28</v>
      </c>
      <c r="AT31" s="118"/>
      <c r="AU31" s="118"/>
      <c r="AV31" s="20" t="s">
        <v>26</v>
      </c>
      <c r="AW31" s="20" t="s">
        <v>29</v>
      </c>
      <c r="AX31" s="20" t="s">
        <v>31</v>
      </c>
      <c r="AY31" s="20" t="s">
        <v>14</v>
      </c>
      <c r="AZ31" s="21">
        <v>0</v>
      </c>
      <c r="BA31" s="21">
        <v>369.16</v>
      </c>
      <c r="BB31" s="21">
        <v>199.51</v>
      </c>
      <c r="BC31" s="21">
        <f t="shared" si="8"/>
        <v>568.67000000000007</v>
      </c>
      <c r="BF31" s="118"/>
      <c r="BG31" s="118"/>
      <c r="BH31" s="20" t="s">
        <v>26</v>
      </c>
      <c r="BI31" s="20" t="s">
        <v>29</v>
      </c>
      <c r="BJ31" s="20" t="s">
        <v>31</v>
      </c>
      <c r="BK31" s="20" t="s">
        <v>14</v>
      </c>
      <c r="BL31" s="21">
        <v>0</v>
      </c>
      <c r="BM31" s="21">
        <v>445.74</v>
      </c>
      <c r="BN31" s="21">
        <v>261.54000000000002</v>
      </c>
      <c r="BO31" s="21">
        <f t="shared" si="9"/>
        <v>707.28</v>
      </c>
    </row>
    <row r="32" spans="2:67" x14ac:dyDescent="0.25">
      <c r="B32" s="98" t="s">
        <v>33</v>
      </c>
      <c r="C32" s="84" t="s">
        <v>23</v>
      </c>
      <c r="D32" s="84" t="s">
        <v>14</v>
      </c>
      <c r="E32" s="84" t="s">
        <v>14</v>
      </c>
      <c r="F32" s="5" t="s">
        <v>10</v>
      </c>
      <c r="G32" s="6">
        <v>1.1002400000000001</v>
      </c>
      <c r="H32" s="6">
        <v>1.3583099999999999</v>
      </c>
      <c r="I32" s="9">
        <f t="shared" si="0"/>
        <v>0.23455791463680642</v>
      </c>
      <c r="J32" s="6">
        <v>1.27373</v>
      </c>
      <c r="K32" s="9">
        <f t="shared" si="1"/>
        <v>-6.2268554306454282E-2</v>
      </c>
      <c r="L32" s="6">
        <v>1.47885</v>
      </c>
      <c r="M32" s="9">
        <f t="shared" si="2"/>
        <v>0.16103883868637769</v>
      </c>
      <c r="N32" s="6">
        <v>1.6764700000000001</v>
      </c>
      <c r="O32" s="9">
        <f t="shared" si="3"/>
        <v>0.13363086181830486</v>
      </c>
      <c r="P32" s="6">
        <f>Planilha1!N332</f>
        <v>1.76074</v>
      </c>
      <c r="Q32" s="9">
        <f t="shared" si="4"/>
        <v>5.026633342678366E-2</v>
      </c>
      <c r="R32" s="6">
        <f>Planilha1!N400</f>
        <v>1.6968800000000002</v>
      </c>
      <c r="S32" s="10">
        <f t="shared" si="5"/>
        <v>-3.6268841509819572E-2</v>
      </c>
      <c r="T32" s="16"/>
      <c r="V32" s="117">
        <v>18</v>
      </c>
      <c r="W32" s="117" t="s">
        <v>33</v>
      </c>
      <c r="X32" s="117" t="s">
        <v>23</v>
      </c>
      <c r="Y32" s="117" t="s">
        <v>14</v>
      </c>
      <c r="Z32" s="117" t="s">
        <v>14</v>
      </c>
      <c r="AA32" s="20" t="s">
        <v>10</v>
      </c>
      <c r="AB32" s="21">
        <v>0</v>
      </c>
      <c r="AC32" s="21">
        <v>902.93</v>
      </c>
      <c r="AD32" s="21">
        <v>455.38</v>
      </c>
      <c r="AE32" s="21">
        <f t="shared" si="6"/>
        <v>1358.31</v>
      </c>
      <c r="AI32" s="117">
        <v>2019</v>
      </c>
      <c r="AJ32" s="117" t="s">
        <v>33</v>
      </c>
      <c r="AK32" s="117" t="s">
        <v>23</v>
      </c>
      <c r="AL32" s="117" t="s">
        <v>14</v>
      </c>
      <c r="AM32" s="117" t="s">
        <v>14</v>
      </c>
      <c r="AN32" s="20" t="s">
        <v>10</v>
      </c>
      <c r="AO32" s="21">
        <v>0</v>
      </c>
      <c r="AP32" s="21">
        <v>848.43</v>
      </c>
      <c r="AQ32" s="21">
        <v>425.3</v>
      </c>
      <c r="AR32" s="21">
        <f t="shared" si="7"/>
        <v>1273.73</v>
      </c>
      <c r="AT32" s="117">
        <v>2020</v>
      </c>
      <c r="AU32" s="117" t="s">
        <v>33</v>
      </c>
      <c r="AV32" s="117" t="s">
        <v>23</v>
      </c>
      <c r="AW32" s="117" t="s">
        <v>14</v>
      </c>
      <c r="AX32" s="117" t="s">
        <v>14</v>
      </c>
      <c r="AY32" s="20" t="s">
        <v>10</v>
      </c>
      <c r="AZ32" s="21">
        <v>0</v>
      </c>
      <c r="BA32" s="21">
        <v>1089.57</v>
      </c>
      <c r="BB32" s="21">
        <v>389.28</v>
      </c>
      <c r="BC32" s="21">
        <f t="shared" si="8"/>
        <v>1478.85</v>
      </c>
      <c r="BF32" s="117">
        <v>2021</v>
      </c>
      <c r="BG32" s="117" t="s">
        <v>33</v>
      </c>
      <c r="BH32" s="117" t="s">
        <v>23</v>
      </c>
      <c r="BI32" s="117" t="s">
        <v>14</v>
      </c>
      <c r="BJ32" s="117" t="s">
        <v>14</v>
      </c>
      <c r="BK32" s="20" t="s">
        <v>10</v>
      </c>
      <c r="BL32" s="21">
        <v>0</v>
      </c>
      <c r="BM32" s="21">
        <v>1222.1400000000001</v>
      </c>
      <c r="BN32" s="21">
        <v>454.33</v>
      </c>
      <c r="BO32" s="21">
        <f t="shared" si="9"/>
        <v>1676.47</v>
      </c>
    </row>
    <row r="33" spans="2:67" x14ac:dyDescent="0.25">
      <c r="B33" s="103"/>
      <c r="C33" s="71"/>
      <c r="D33" s="71"/>
      <c r="E33" s="71"/>
      <c r="F33" s="1" t="s">
        <v>25</v>
      </c>
      <c r="G33" s="2">
        <v>0.75090000000000001</v>
      </c>
      <c r="H33" s="2">
        <v>0.90897000000000006</v>
      </c>
      <c r="I33" s="11">
        <f t="shared" si="0"/>
        <v>0.21050739113064321</v>
      </c>
      <c r="J33" s="2">
        <v>0.85096000000000005</v>
      </c>
      <c r="K33" s="11">
        <f t="shared" si="1"/>
        <v>-6.3819487991902957E-2</v>
      </c>
      <c r="L33" s="2">
        <v>0.96548</v>
      </c>
      <c r="M33" s="11">
        <f t="shared" si="2"/>
        <v>0.13457741844505033</v>
      </c>
      <c r="N33" s="2">
        <v>1.1087199999999999</v>
      </c>
      <c r="O33" s="11">
        <f t="shared" si="3"/>
        <v>0.1483614367982764</v>
      </c>
      <c r="P33" s="2">
        <f>Planilha1!N333</f>
        <v>1.1576500000000001</v>
      </c>
      <c r="Q33" s="11">
        <f t="shared" si="4"/>
        <v>4.4131972003752296E-2</v>
      </c>
      <c r="R33" s="2">
        <f>Planilha1!N401</f>
        <v>1.1433800000000001</v>
      </c>
      <c r="S33" s="12">
        <f t="shared" si="5"/>
        <v>-1.2326696324450381E-2</v>
      </c>
      <c r="T33" s="16"/>
      <c r="V33" s="118"/>
      <c r="W33" s="118"/>
      <c r="X33" s="118"/>
      <c r="Y33" s="118"/>
      <c r="Z33" s="118"/>
      <c r="AA33" s="20" t="s">
        <v>25</v>
      </c>
      <c r="AB33" s="21">
        <v>0</v>
      </c>
      <c r="AC33" s="21">
        <v>632.54</v>
      </c>
      <c r="AD33" s="21">
        <v>276.43</v>
      </c>
      <c r="AE33" s="21">
        <f t="shared" si="6"/>
        <v>908.97</v>
      </c>
      <c r="AI33" s="118"/>
      <c r="AJ33" s="118"/>
      <c r="AK33" s="118"/>
      <c r="AL33" s="118"/>
      <c r="AM33" s="118"/>
      <c r="AN33" s="20" t="s">
        <v>25</v>
      </c>
      <c r="AO33" s="21">
        <v>0</v>
      </c>
      <c r="AP33" s="21">
        <v>599.41</v>
      </c>
      <c r="AQ33" s="21">
        <v>251.55</v>
      </c>
      <c r="AR33" s="21">
        <f t="shared" si="7"/>
        <v>850.96</v>
      </c>
      <c r="AT33" s="118"/>
      <c r="AU33" s="118"/>
      <c r="AV33" s="118"/>
      <c r="AW33" s="118"/>
      <c r="AX33" s="118"/>
      <c r="AY33" s="20" t="s">
        <v>25</v>
      </c>
      <c r="AZ33" s="21">
        <v>0</v>
      </c>
      <c r="BA33" s="21">
        <v>735.45</v>
      </c>
      <c r="BB33" s="21">
        <v>230.03</v>
      </c>
      <c r="BC33" s="21">
        <f t="shared" si="8"/>
        <v>965.48</v>
      </c>
      <c r="BF33" s="118"/>
      <c r="BG33" s="118"/>
      <c r="BH33" s="118"/>
      <c r="BI33" s="118"/>
      <c r="BJ33" s="118"/>
      <c r="BK33" s="20" t="s">
        <v>25</v>
      </c>
      <c r="BL33" s="21">
        <v>0</v>
      </c>
      <c r="BM33" s="21">
        <v>825.8</v>
      </c>
      <c r="BN33" s="21">
        <v>282.92</v>
      </c>
      <c r="BO33" s="21">
        <f t="shared" si="9"/>
        <v>1108.72</v>
      </c>
    </row>
    <row r="34" spans="2:67" x14ac:dyDescent="0.25">
      <c r="B34" s="103"/>
      <c r="C34" s="71"/>
      <c r="D34" s="71"/>
      <c r="E34" s="71"/>
      <c r="F34" s="1" t="s">
        <v>11</v>
      </c>
      <c r="G34" s="2">
        <v>0.55332999999999988</v>
      </c>
      <c r="H34" s="2">
        <v>0.63856999999999997</v>
      </c>
      <c r="I34" s="11">
        <f t="shared" si="0"/>
        <v>0.15404912077783628</v>
      </c>
      <c r="J34" s="2">
        <v>0.60193000000000008</v>
      </c>
      <c r="K34" s="11">
        <f t="shared" si="1"/>
        <v>-5.7378204425513113E-2</v>
      </c>
      <c r="L34" s="2">
        <v>0.61136999999999997</v>
      </c>
      <c r="M34" s="11">
        <f t="shared" si="2"/>
        <v>1.5682886714401878E-2</v>
      </c>
      <c r="N34" s="2">
        <v>0.71237000000000006</v>
      </c>
      <c r="O34" s="11">
        <f t="shared" si="3"/>
        <v>0.16520274138410462</v>
      </c>
      <c r="P34" s="2">
        <f>Planilha1!N334</f>
        <v>0.73797000000000001</v>
      </c>
      <c r="Q34" s="11">
        <f t="shared" si="4"/>
        <v>3.5936381374847226E-2</v>
      </c>
      <c r="R34" s="2">
        <f>Planilha1!N402</f>
        <v>0.78761000000000003</v>
      </c>
      <c r="S34" s="12">
        <f t="shared" si="5"/>
        <v>6.7265607002994665E-2</v>
      </c>
      <c r="T34" s="16"/>
      <c r="V34" s="118"/>
      <c r="W34" s="118"/>
      <c r="X34" s="119"/>
      <c r="Y34" s="119"/>
      <c r="Z34" s="119"/>
      <c r="AA34" s="20" t="s">
        <v>11</v>
      </c>
      <c r="AB34" s="21">
        <v>0</v>
      </c>
      <c r="AC34" s="21">
        <v>362.14</v>
      </c>
      <c r="AD34" s="21">
        <v>276.43</v>
      </c>
      <c r="AE34" s="21">
        <f t="shared" si="6"/>
        <v>638.56999999999994</v>
      </c>
      <c r="AI34" s="118"/>
      <c r="AJ34" s="118"/>
      <c r="AK34" s="119"/>
      <c r="AL34" s="119"/>
      <c r="AM34" s="119"/>
      <c r="AN34" s="20" t="s">
        <v>11</v>
      </c>
      <c r="AO34" s="21">
        <v>0</v>
      </c>
      <c r="AP34" s="21">
        <v>350.38</v>
      </c>
      <c r="AQ34" s="21">
        <v>251.55</v>
      </c>
      <c r="AR34" s="21">
        <f t="shared" si="7"/>
        <v>601.93000000000006</v>
      </c>
      <c r="AT34" s="118"/>
      <c r="AU34" s="118"/>
      <c r="AV34" s="119"/>
      <c r="AW34" s="119"/>
      <c r="AX34" s="119"/>
      <c r="AY34" s="20" t="s">
        <v>11</v>
      </c>
      <c r="AZ34" s="21">
        <v>0</v>
      </c>
      <c r="BA34" s="21">
        <v>381.34</v>
      </c>
      <c r="BB34" s="21">
        <v>230.03</v>
      </c>
      <c r="BC34" s="21">
        <f t="shared" si="8"/>
        <v>611.37</v>
      </c>
      <c r="BF34" s="118"/>
      <c r="BG34" s="118"/>
      <c r="BH34" s="119"/>
      <c r="BI34" s="119"/>
      <c r="BJ34" s="119"/>
      <c r="BK34" s="20" t="s">
        <v>11</v>
      </c>
      <c r="BL34" s="21">
        <v>0</v>
      </c>
      <c r="BM34" s="21">
        <v>429.45</v>
      </c>
      <c r="BN34" s="21">
        <v>282.92</v>
      </c>
      <c r="BO34" s="21">
        <f t="shared" si="9"/>
        <v>712.37</v>
      </c>
    </row>
    <row r="35" spans="2:67" x14ac:dyDescent="0.25">
      <c r="B35" s="103"/>
      <c r="C35" s="1" t="s">
        <v>38</v>
      </c>
      <c r="D35" s="1" t="s">
        <v>14</v>
      </c>
      <c r="E35" s="1" t="s">
        <v>14</v>
      </c>
      <c r="F35" s="1" t="s">
        <v>14</v>
      </c>
      <c r="G35" s="2">
        <v>0</v>
      </c>
      <c r="H35" s="2">
        <v>0.46467999999999993</v>
      </c>
      <c r="I35" s="11">
        <f t="shared" si="0"/>
        <v>0</v>
      </c>
      <c r="J35" s="2">
        <v>0.43886999999999998</v>
      </c>
      <c r="K35" s="11">
        <f t="shared" si="1"/>
        <v>-5.5543599896702989E-2</v>
      </c>
      <c r="L35" s="2">
        <v>0.69349000000000005</v>
      </c>
      <c r="M35" s="11">
        <f t="shared" si="2"/>
        <v>0.58017180486248798</v>
      </c>
      <c r="N35" s="2">
        <v>0.80371999999999999</v>
      </c>
      <c r="O35" s="11">
        <f t="shared" si="3"/>
        <v>0.15894966041327185</v>
      </c>
      <c r="P35" s="2">
        <f>Planilha1!N335</f>
        <v>0.83484999999999987</v>
      </c>
      <c r="Q35" s="11">
        <f t="shared" si="4"/>
        <v>3.873239436619702E-2</v>
      </c>
      <c r="R35" s="2">
        <f>Planilha1!N403</f>
        <v>0.85721999999999998</v>
      </c>
      <c r="S35" s="12">
        <f t="shared" si="5"/>
        <v>2.6795232676528835E-2</v>
      </c>
      <c r="T35" s="16"/>
      <c r="V35" s="118"/>
      <c r="W35" s="118"/>
      <c r="X35" s="20" t="s">
        <v>38</v>
      </c>
      <c r="Y35" s="20" t="s">
        <v>14</v>
      </c>
      <c r="Z35" s="20" t="s">
        <v>14</v>
      </c>
      <c r="AA35" s="20" t="s">
        <v>14</v>
      </c>
      <c r="AB35" s="21">
        <v>0</v>
      </c>
      <c r="AC35" s="21">
        <v>173.34</v>
      </c>
      <c r="AD35" s="21">
        <v>291.33999999999997</v>
      </c>
      <c r="AE35" s="21">
        <f t="shared" si="6"/>
        <v>464.67999999999995</v>
      </c>
      <c r="AI35" s="118"/>
      <c r="AJ35" s="118"/>
      <c r="AK35" s="20" t="s">
        <v>38</v>
      </c>
      <c r="AL35" s="20" t="s">
        <v>14</v>
      </c>
      <c r="AM35" s="20" t="s">
        <v>14</v>
      </c>
      <c r="AN35" s="20" t="s">
        <v>14</v>
      </c>
      <c r="AO35" s="21">
        <v>0</v>
      </c>
      <c r="AP35" s="21">
        <v>172.84</v>
      </c>
      <c r="AQ35" s="21">
        <v>266.02999999999997</v>
      </c>
      <c r="AR35" s="21">
        <f t="shared" si="7"/>
        <v>438.87</v>
      </c>
      <c r="AT35" s="118"/>
      <c r="AU35" s="118"/>
      <c r="AV35" s="20" t="s">
        <v>38</v>
      </c>
      <c r="AW35" s="20" t="s">
        <v>14</v>
      </c>
      <c r="AX35" s="20" t="s">
        <v>14</v>
      </c>
      <c r="AY35" s="20" t="s">
        <v>14</v>
      </c>
      <c r="AZ35" s="21">
        <v>0</v>
      </c>
      <c r="BA35" s="21">
        <v>450.19</v>
      </c>
      <c r="BB35" s="21">
        <v>243.3</v>
      </c>
      <c r="BC35" s="21">
        <f t="shared" si="8"/>
        <v>693.49</v>
      </c>
      <c r="BF35" s="118"/>
      <c r="BG35" s="118"/>
      <c r="BH35" s="20" t="s">
        <v>38</v>
      </c>
      <c r="BI35" s="20" t="s">
        <v>14</v>
      </c>
      <c r="BJ35" s="20" t="s">
        <v>14</v>
      </c>
      <c r="BK35" s="20" t="s">
        <v>14</v>
      </c>
      <c r="BL35" s="21">
        <v>0</v>
      </c>
      <c r="BM35" s="21">
        <v>506.52</v>
      </c>
      <c r="BN35" s="21">
        <v>297.2</v>
      </c>
      <c r="BO35" s="21">
        <f t="shared" si="9"/>
        <v>803.72</v>
      </c>
    </row>
    <row r="36" spans="2:67" x14ac:dyDescent="0.25">
      <c r="B36" s="103"/>
      <c r="C36" s="1" t="s">
        <v>26</v>
      </c>
      <c r="D36" s="1" t="s">
        <v>14</v>
      </c>
      <c r="E36" s="1" t="s">
        <v>14</v>
      </c>
      <c r="F36" s="1" t="s">
        <v>14</v>
      </c>
      <c r="G36" s="2">
        <v>0.60441</v>
      </c>
      <c r="H36" s="2">
        <v>0.70605999999999991</v>
      </c>
      <c r="I36" s="11">
        <f t="shared" si="0"/>
        <v>0.16818053969987234</v>
      </c>
      <c r="J36" s="2">
        <v>0.66483999999999988</v>
      </c>
      <c r="K36" s="11">
        <f t="shared" si="1"/>
        <v>-5.8380307622581729E-2</v>
      </c>
      <c r="L36" s="2">
        <v>0.69349000000000005</v>
      </c>
      <c r="M36" s="11">
        <f t="shared" si="2"/>
        <v>4.3093075025570249E-2</v>
      </c>
      <c r="N36" s="2">
        <v>0.80371999999999999</v>
      </c>
      <c r="O36" s="11">
        <f t="shared" si="3"/>
        <v>0.15894966041327185</v>
      </c>
      <c r="P36" s="2">
        <f>Planilha1!N336</f>
        <v>0.83484999999999987</v>
      </c>
      <c r="Q36" s="11">
        <f t="shared" si="4"/>
        <v>3.873239436619702E-2</v>
      </c>
      <c r="R36" s="2">
        <f>Planilha1!N404</f>
        <v>0.85721999999999998</v>
      </c>
      <c r="S36" s="12">
        <f t="shared" si="5"/>
        <v>2.6795232676528835E-2</v>
      </c>
      <c r="T36" s="16"/>
      <c r="V36" s="119"/>
      <c r="W36" s="119"/>
      <c r="X36" s="20" t="s">
        <v>26</v>
      </c>
      <c r="Y36" s="20" t="s">
        <v>14</v>
      </c>
      <c r="Z36" s="20" t="s">
        <v>14</v>
      </c>
      <c r="AA36" s="20" t="s">
        <v>14</v>
      </c>
      <c r="AB36" s="21">
        <v>0</v>
      </c>
      <c r="AC36" s="21">
        <v>414.72</v>
      </c>
      <c r="AD36" s="21">
        <v>291.33999999999997</v>
      </c>
      <c r="AE36" s="21">
        <f t="shared" si="6"/>
        <v>706.06</v>
      </c>
      <c r="AI36" s="119"/>
      <c r="AJ36" s="119"/>
      <c r="AK36" s="20" t="s">
        <v>26</v>
      </c>
      <c r="AL36" s="20" t="s">
        <v>14</v>
      </c>
      <c r="AM36" s="20" t="s">
        <v>14</v>
      </c>
      <c r="AN36" s="20" t="s">
        <v>14</v>
      </c>
      <c r="AO36" s="21">
        <v>0</v>
      </c>
      <c r="AP36" s="21">
        <v>398.81</v>
      </c>
      <c r="AQ36" s="21">
        <v>266.02999999999997</v>
      </c>
      <c r="AR36" s="21">
        <f t="shared" si="7"/>
        <v>664.83999999999992</v>
      </c>
      <c r="AT36" s="119"/>
      <c r="AU36" s="119"/>
      <c r="AV36" s="20" t="s">
        <v>26</v>
      </c>
      <c r="AW36" s="20" t="s">
        <v>14</v>
      </c>
      <c r="AX36" s="20" t="s">
        <v>14</v>
      </c>
      <c r="AY36" s="20" t="s">
        <v>14</v>
      </c>
      <c r="AZ36" s="21">
        <v>0</v>
      </c>
      <c r="BA36" s="21">
        <v>450.19</v>
      </c>
      <c r="BB36" s="21">
        <v>243.3</v>
      </c>
      <c r="BC36" s="21">
        <f t="shared" si="8"/>
        <v>693.49</v>
      </c>
      <c r="BF36" s="119"/>
      <c r="BG36" s="119"/>
      <c r="BH36" s="20" t="s">
        <v>26</v>
      </c>
      <c r="BI36" s="20" t="s">
        <v>14</v>
      </c>
      <c r="BJ36" s="20" t="s">
        <v>14</v>
      </c>
      <c r="BK36" s="20" t="s">
        <v>14</v>
      </c>
      <c r="BL36" s="21">
        <v>0</v>
      </c>
      <c r="BM36" s="21">
        <v>506.52</v>
      </c>
      <c r="BN36" s="21">
        <v>297.2</v>
      </c>
      <c r="BO36" s="21">
        <f t="shared" si="9"/>
        <v>803.72</v>
      </c>
    </row>
    <row r="37" spans="2:67" x14ac:dyDescent="0.25">
      <c r="B37" s="103"/>
      <c r="C37" s="70" t="s">
        <v>74</v>
      </c>
      <c r="D37" s="1" t="str">
        <f>Planilha1!F405</f>
        <v>P</v>
      </c>
      <c r="E37" s="1" t="s">
        <v>14</v>
      </c>
      <c r="F37" s="1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2">
        <f>Planilha1!N405</f>
        <v>1.22455</v>
      </c>
      <c r="S37" s="55" t="s">
        <v>78</v>
      </c>
      <c r="T37" s="16"/>
      <c r="V37" s="22"/>
      <c r="W37" s="22"/>
      <c r="X37" s="19"/>
      <c r="Y37" s="19"/>
      <c r="Z37" s="20"/>
      <c r="AA37" s="20"/>
      <c r="AB37" s="21"/>
      <c r="AC37" s="21"/>
      <c r="AD37" s="21"/>
      <c r="AE37" s="21"/>
      <c r="AI37" s="22"/>
      <c r="AJ37" s="22"/>
      <c r="AK37" s="19"/>
      <c r="AL37" s="19"/>
      <c r="AM37" s="20"/>
      <c r="AN37" s="20"/>
      <c r="AO37" s="21"/>
      <c r="AP37" s="21"/>
      <c r="AQ37" s="21"/>
      <c r="AR37" s="21"/>
      <c r="AT37" s="22"/>
      <c r="AU37" s="22"/>
      <c r="AV37" s="19"/>
      <c r="AW37" s="19"/>
      <c r="AX37" s="20"/>
      <c r="AY37" s="20"/>
      <c r="AZ37" s="21"/>
      <c r="BA37" s="21"/>
      <c r="BB37" s="21"/>
      <c r="BC37" s="21"/>
      <c r="BF37" s="22"/>
      <c r="BG37" s="22"/>
      <c r="BH37" s="19"/>
      <c r="BI37" s="19"/>
      <c r="BJ37" s="20"/>
      <c r="BK37" s="20"/>
      <c r="BL37" s="21"/>
      <c r="BM37" s="21"/>
      <c r="BN37" s="21"/>
      <c r="BO37" s="21"/>
    </row>
    <row r="38" spans="2:67" x14ac:dyDescent="0.25">
      <c r="B38" s="103"/>
      <c r="C38" s="70"/>
      <c r="D38" s="1" t="str">
        <f>Planilha1!F406</f>
        <v>INT</v>
      </c>
      <c r="E38" s="1" t="s">
        <v>14</v>
      </c>
      <c r="F38" s="1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2">
        <f>Planilha1!N406</f>
        <v>0.86876999999999993</v>
      </c>
      <c r="S38" s="55" t="s">
        <v>78</v>
      </c>
      <c r="T38" s="16"/>
      <c r="V38" s="22"/>
      <c r="W38" s="22"/>
      <c r="X38" s="19"/>
      <c r="Y38" s="19"/>
      <c r="Z38" s="20"/>
      <c r="AA38" s="20"/>
      <c r="AB38" s="21"/>
      <c r="AC38" s="21"/>
      <c r="AD38" s="21"/>
      <c r="AE38" s="21"/>
      <c r="AI38" s="22"/>
      <c r="AJ38" s="22"/>
      <c r="AK38" s="19"/>
      <c r="AL38" s="19"/>
      <c r="AM38" s="20"/>
      <c r="AN38" s="20"/>
      <c r="AO38" s="21"/>
      <c r="AP38" s="21"/>
      <c r="AQ38" s="21"/>
      <c r="AR38" s="21"/>
      <c r="AT38" s="22"/>
      <c r="AU38" s="22"/>
      <c r="AV38" s="19"/>
      <c r="AW38" s="19"/>
      <c r="AX38" s="20"/>
      <c r="AY38" s="20"/>
      <c r="AZ38" s="21"/>
      <c r="BA38" s="21"/>
      <c r="BB38" s="21"/>
      <c r="BC38" s="21"/>
      <c r="BF38" s="22"/>
      <c r="BG38" s="22"/>
      <c r="BH38" s="19"/>
      <c r="BI38" s="19"/>
      <c r="BJ38" s="20"/>
      <c r="BK38" s="20"/>
      <c r="BL38" s="21"/>
      <c r="BM38" s="21"/>
      <c r="BN38" s="21"/>
      <c r="BO38" s="21"/>
    </row>
    <row r="39" spans="2:67" x14ac:dyDescent="0.25">
      <c r="B39" s="103"/>
      <c r="C39" s="70"/>
      <c r="D39" s="1" t="str">
        <f>Planilha1!F407</f>
        <v>FP</v>
      </c>
      <c r="E39" s="1" t="s">
        <v>14</v>
      </c>
      <c r="F39" s="1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2">
        <f>Planilha1!N407</f>
        <v>0.51300000000000001</v>
      </c>
      <c r="S39" s="55" t="s">
        <v>78</v>
      </c>
      <c r="T39" s="16"/>
      <c r="V39" s="22"/>
      <c r="W39" s="22"/>
      <c r="X39" s="19"/>
      <c r="Y39" s="19"/>
      <c r="Z39" s="20"/>
      <c r="AA39" s="20"/>
      <c r="AB39" s="21"/>
      <c r="AC39" s="21"/>
      <c r="AD39" s="21"/>
      <c r="AE39" s="21"/>
      <c r="AI39" s="22"/>
      <c r="AJ39" s="22"/>
      <c r="AK39" s="19"/>
      <c r="AL39" s="19"/>
      <c r="AM39" s="20"/>
      <c r="AN39" s="20"/>
      <c r="AO39" s="21"/>
      <c r="AP39" s="21"/>
      <c r="AQ39" s="21"/>
      <c r="AR39" s="21"/>
      <c r="AT39" s="22"/>
      <c r="AU39" s="22"/>
      <c r="AV39" s="19"/>
      <c r="AW39" s="19"/>
      <c r="AX39" s="20"/>
      <c r="AY39" s="20"/>
      <c r="AZ39" s="21"/>
      <c r="BA39" s="21"/>
      <c r="BB39" s="21"/>
      <c r="BC39" s="21"/>
      <c r="BF39" s="22"/>
      <c r="BG39" s="22"/>
      <c r="BH39" s="19"/>
      <c r="BI39" s="19"/>
      <c r="BJ39" s="20"/>
      <c r="BK39" s="20"/>
      <c r="BL39" s="21"/>
      <c r="BM39" s="21"/>
      <c r="BN39" s="21"/>
      <c r="BO39" s="21"/>
    </row>
    <row r="40" spans="2:67" x14ac:dyDescent="0.25">
      <c r="B40" s="103"/>
      <c r="C40" s="1" t="s">
        <v>75</v>
      </c>
      <c r="D40" s="1" t="s">
        <v>14</v>
      </c>
      <c r="E40" s="1" t="s">
        <v>14</v>
      </c>
      <c r="F40" s="1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2">
        <f>Planilha1!N408</f>
        <v>0.56613000000000002</v>
      </c>
      <c r="S40" s="55" t="s">
        <v>78</v>
      </c>
      <c r="T40" s="16"/>
      <c r="V40" s="22"/>
      <c r="W40" s="22"/>
      <c r="X40" s="19"/>
      <c r="Y40" s="19"/>
      <c r="Z40" s="20"/>
      <c r="AA40" s="20"/>
      <c r="AB40" s="21"/>
      <c r="AC40" s="21"/>
      <c r="AD40" s="21"/>
      <c r="AE40" s="21"/>
      <c r="AI40" s="22"/>
      <c r="AJ40" s="22"/>
      <c r="AK40" s="19"/>
      <c r="AL40" s="19"/>
      <c r="AM40" s="20"/>
      <c r="AN40" s="20"/>
      <c r="AO40" s="21"/>
      <c r="AP40" s="21"/>
      <c r="AQ40" s="21"/>
      <c r="AR40" s="21"/>
      <c r="AT40" s="22"/>
      <c r="AU40" s="22"/>
      <c r="AV40" s="19"/>
      <c r="AW40" s="19"/>
      <c r="AX40" s="20"/>
      <c r="AY40" s="20"/>
      <c r="AZ40" s="21"/>
      <c r="BA40" s="21"/>
      <c r="BB40" s="21"/>
      <c r="BC40" s="21"/>
      <c r="BF40" s="22"/>
      <c r="BG40" s="22"/>
      <c r="BH40" s="19"/>
      <c r="BI40" s="19"/>
      <c r="BJ40" s="20"/>
      <c r="BK40" s="20"/>
      <c r="BL40" s="21"/>
      <c r="BM40" s="21"/>
      <c r="BN40" s="21"/>
      <c r="BO40" s="21"/>
    </row>
    <row r="41" spans="2:67" ht="15.75" thickBot="1" x14ac:dyDescent="0.3">
      <c r="B41" s="104"/>
      <c r="C41" s="7" t="s">
        <v>76</v>
      </c>
      <c r="D41" s="7" t="s">
        <v>14</v>
      </c>
      <c r="E41" s="7" t="s">
        <v>14</v>
      </c>
      <c r="F41" s="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8">
        <f>Planilha1!N409</f>
        <v>0.56613000000000002</v>
      </c>
      <c r="S41" s="65" t="s">
        <v>78</v>
      </c>
      <c r="T41" s="16"/>
      <c r="V41" s="22"/>
      <c r="W41" s="22"/>
      <c r="X41" s="19"/>
      <c r="Y41" s="19"/>
      <c r="Z41" s="20"/>
      <c r="AA41" s="20"/>
      <c r="AB41" s="21"/>
      <c r="AC41" s="21"/>
      <c r="AD41" s="21"/>
      <c r="AE41" s="21"/>
      <c r="AI41" s="22"/>
      <c r="AJ41" s="22"/>
      <c r="AK41" s="19"/>
      <c r="AL41" s="19"/>
      <c r="AM41" s="20"/>
      <c r="AN41" s="20"/>
      <c r="AO41" s="21"/>
      <c r="AP41" s="21"/>
      <c r="AQ41" s="21"/>
      <c r="AR41" s="21"/>
      <c r="AT41" s="22"/>
      <c r="AU41" s="22"/>
      <c r="AV41" s="19"/>
      <c r="AW41" s="19"/>
      <c r="AX41" s="20"/>
      <c r="AY41" s="20"/>
      <c r="AZ41" s="21"/>
      <c r="BA41" s="21"/>
      <c r="BB41" s="21"/>
      <c r="BC41" s="21"/>
      <c r="BF41" s="22"/>
      <c r="BG41" s="22"/>
      <c r="BH41" s="19"/>
      <c r="BI41" s="19"/>
      <c r="BJ41" s="20"/>
      <c r="BK41" s="20"/>
      <c r="BL41" s="21"/>
      <c r="BM41" s="21"/>
      <c r="BN41" s="21"/>
      <c r="BO41" s="21"/>
    </row>
    <row r="42" spans="2:67" x14ac:dyDescent="0.25">
      <c r="B42" s="98" t="s">
        <v>34</v>
      </c>
      <c r="C42" s="60" t="s">
        <v>26</v>
      </c>
      <c r="D42" s="5" t="s">
        <v>14</v>
      </c>
      <c r="E42" s="5" t="s">
        <v>36</v>
      </c>
      <c r="F42" s="5" t="s">
        <v>14</v>
      </c>
      <c r="G42" s="6">
        <v>0.33241999999999994</v>
      </c>
      <c r="H42" s="6">
        <v>0.38834000000000002</v>
      </c>
      <c r="I42" s="9">
        <f t="shared" si="0"/>
        <v>0.16822092533541921</v>
      </c>
      <c r="J42" s="6">
        <v>0.36565999999999999</v>
      </c>
      <c r="K42" s="9">
        <f t="shared" si="1"/>
        <v>-5.8402430859556098E-2</v>
      </c>
      <c r="L42" s="6">
        <v>0.38142999999999999</v>
      </c>
      <c r="M42" s="9">
        <f t="shared" si="2"/>
        <v>4.3127495487611522E-2</v>
      </c>
      <c r="N42" s="6">
        <v>0.44204999999999994</v>
      </c>
      <c r="O42" s="9">
        <f t="shared" si="3"/>
        <v>0.15892824371444281</v>
      </c>
      <c r="P42" s="6">
        <f>Planilha1!N337</f>
        <v>0.45916999999999997</v>
      </c>
      <c r="Q42" s="9">
        <f t="shared" si="4"/>
        <v>3.8728650605135195E-2</v>
      </c>
      <c r="R42" s="6">
        <f>Planilha1!N410</f>
        <v>0.47148000000000001</v>
      </c>
      <c r="S42" s="10">
        <f t="shared" si="5"/>
        <v>2.6809242764118002E-2</v>
      </c>
      <c r="T42" s="16"/>
      <c r="V42" s="117">
        <v>18</v>
      </c>
      <c r="W42" s="117" t="s">
        <v>34</v>
      </c>
      <c r="X42" s="117" t="s">
        <v>26</v>
      </c>
      <c r="Y42" s="117" t="s">
        <v>35</v>
      </c>
      <c r="Z42" s="20" t="s">
        <v>36</v>
      </c>
      <c r="AA42" s="20" t="s">
        <v>14</v>
      </c>
      <c r="AB42" s="21">
        <v>0</v>
      </c>
      <c r="AC42" s="21">
        <v>228.1</v>
      </c>
      <c r="AD42" s="21">
        <v>160.24</v>
      </c>
      <c r="AE42" s="21">
        <f t="shared" si="6"/>
        <v>388.34000000000003</v>
      </c>
      <c r="AI42" s="117">
        <v>2019</v>
      </c>
      <c r="AJ42" s="117" t="s">
        <v>34</v>
      </c>
      <c r="AK42" s="117" t="s">
        <v>26</v>
      </c>
      <c r="AL42" s="117" t="s">
        <v>35</v>
      </c>
      <c r="AM42" s="20" t="s">
        <v>36</v>
      </c>
      <c r="AN42" s="20" t="s">
        <v>14</v>
      </c>
      <c r="AO42" s="21">
        <v>0</v>
      </c>
      <c r="AP42" s="21">
        <v>219.34</v>
      </c>
      <c r="AQ42" s="21">
        <v>146.32</v>
      </c>
      <c r="AR42" s="21">
        <f t="shared" si="7"/>
        <v>365.65999999999997</v>
      </c>
      <c r="AT42" s="117">
        <v>2020</v>
      </c>
      <c r="AU42" s="117" t="s">
        <v>34</v>
      </c>
      <c r="AV42" s="117" t="s">
        <v>26</v>
      </c>
      <c r="AW42" s="117" t="s">
        <v>35</v>
      </c>
      <c r="AX42" s="20" t="s">
        <v>36</v>
      </c>
      <c r="AY42" s="20" t="s">
        <v>14</v>
      </c>
      <c r="AZ42" s="21">
        <v>0</v>
      </c>
      <c r="BA42" s="21">
        <v>247.61</v>
      </c>
      <c r="BB42" s="21">
        <v>133.82</v>
      </c>
      <c r="BC42" s="21">
        <f t="shared" si="8"/>
        <v>381.43</v>
      </c>
      <c r="BF42" s="117">
        <v>2021</v>
      </c>
      <c r="BG42" s="117" t="s">
        <v>34</v>
      </c>
      <c r="BH42" s="117" t="s">
        <v>26</v>
      </c>
      <c r="BI42" s="117" t="s">
        <v>35</v>
      </c>
      <c r="BJ42" s="20" t="s">
        <v>36</v>
      </c>
      <c r="BK42" s="20" t="s">
        <v>14</v>
      </c>
      <c r="BL42" s="21">
        <v>0</v>
      </c>
      <c r="BM42" s="21">
        <v>278.58999999999997</v>
      </c>
      <c r="BN42" s="21">
        <v>163.46</v>
      </c>
      <c r="BO42" s="21">
        <f t="shared" si="9"/>
        <v>442.04999999999995</v>
      </c>
    </row>
    <row r="43" spans="2:67" x14ac:dyDescent="0.25">
      <c r="B43" s="103"/>
      <c r="C43" s="30" t="s">
        <v>26</v>
      </c>
      <c r="D43" s="1" t="s">
        <v>14</v>
      </c>
      <c r="E43" s="1" t="s">
        <v>37</v>
      </c>
      <c r="F43" s="1" t="s">
        <v>14</v>
      </c>
      <c r="G43" s="2">
        <v>0.36264999999999997</v>
      </c>
      <c r="H43" s="2">
        <v>0.42363000000000001</v>
      </c>
      <c r="I43" s="11">
        <f t="shared" si="0"/>
        <v>0.16815110988556481</v>
      </c>
      <c r="J43" s="2">
        <v>0.39889999999999998</v>
      </c>
      <c r="K43" s="11">
        <f t="shared" si="1"/>
        <v>-5.83764133796002E-2</v>
      </c>
      <c r="L43" s="2">
        <v>0.41610000000000003</v>
      </c>
      <c r="M43" s="11">
        <f t="shared" si="2"/>
        <v>4.3118576084231863E-2</v>
      </c>
      <c r="N43" s="2">
        <v>0.48222999999999999</v>
      </c>
      <c r="O43" s="11">
        <f t="shared" si="3"/>
        <v>0.15892814227349183</v>
      </c>
      <c r="P43" s="2">
        <f>Planilha1!N338</f>
        <v>0.50090999999999997</v>
      </c>
      <c r="Q43" s="11">
        <f t="shared" si="4"/>
        <v>3.8736702403417311E-2</v>
      </c>
      <c r="R43" s="2">
        <f>Planilha1!N411</f>
        <v>0.51432999999999995</v>
      </c>
      <c r="S43" s="12">
        <f t="shared" si="5"/>
        <v>2.6791239943303236E-2</v>
      </c>
      <c r="T43" s="16"/>
      <c r="V43" s="119"/>
      <c r="W43" s="119"/>
      <c r="X43" s="119"/>
      <c r="Y43" s="119"/>
      <c r="Z43" s="20" t="s">
        <v>37</v>
      </c>
      <c r="AA43" s="20" t="s">
        <v>14</v>
      </c>
      <c r="AB43" s="21">
        <v>0</v>
      </c>
      <c r="AC43" s="21">
        <v>248.83</v>
      </c>
      <c r="AD43" s="21">
        <v>174.8</v>
      </c>
      <c r="AE43" s="21">
        <f t="shared" si="6"/>
        <v>423.63</v>
      </c>
      <c r="AI43" s="119"/>
      <c r="AJ43" s="119"/>
      <c r="AK43" s="119"/>
      <c r="AL43" s="119"/>
      <c r="AM43" s="20" t="s">
        <v>37</v>
      </c>
      <c r="AN43" s="20" t="s">
        <v>14</v>
      </c>
      <c r="AO43" s="21">
        <v>0</v>
      </c>
      <c r="AP43" s="21">
        <v>239.28</v>
      </c>
      <c r="AQ43" s="21">
        <v>159.62</v>
      </c>
      <c r="AR43" s="21">
        <f t="shared" si="7"/>
        <v>398.9</v>
      </c>
      <c r="AT43" s="119"/>
      <c r="AU43" s="119"/>
      <c r="AV43" s="119"/>
      <c r="AW43" s="119"/>
      <c r="AX43" s="20" t="s">
        <v>37</v>
      </c>
      <c r="AY43" s="20" t="s">
        <v>14</v>
      </c>
      <c r="AZ43" s="21">
        <v>0</v>
      </c>
      <c r="BA43" s="21">
        <v>270.12</v>
      </c>
      <c r="BB43" s="21">
        <v>145.97999999999999</v>
      </c>
      <c r="BC43" s="21">
        <f t="shared" si="8"/>
        <v>416.1</v>
      </c>
      <c r="BF43" s="119"/>
      <c r="BG43" s="119"/>
      <c r="BH43" s="119"/>
      <c r="BI43" s="119"/>
      <c r="BJ43" s="20" t="s">
        <v>37</v>
      </c>
      <c r="BK43" s="20" t="s">
        <v>14</v>
      </c>
      <c r="BL43" s="21">
        <v>0</v>
      </c>
      <c r="BM43" s="21">
        <v>303.91000000000003</v>
      </c>
      <c r="BN43" s="21">
        <v>178.32</v>
      </c>
      <c r="BO43" s="21">
        <f t="shared" si="9"/>
        <v>482.23</v>
      </c>
    </row>
    <row r="44" spans="2:67" x14ac:dyDescent="0.25">
      <c r="B44" s="103"/>
      <c r="C44" s="30" t="s">
        <v>76</v>
      </c>
      <c r="D44" s="1" t="s">
        <v>14</v>
      </c>
      <c r="E44" s="1" t="s">
        <v>36</v>
      </c>
      <c r="F44" s="1" t="s">
        <v>14</v>
      </c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2">
        <f>Planilha1!N412</f>
        <v>0.31137999999999999</v>
      </c>
      <c r="S44" s="55" t="s">
        <v>78</v>
      </c>
      <c r="T44" s="16"/>
      <c r="V44" s="17"/>
      <c r="W44" s="17"/>
      <c r="X44" s="17"/>
      <c r="Y44" s="17"/>
      <c r="Z44" s="45"/>
      <c r="AA44" s="45"/>
      <c r="AB44" s="16"/>
      <c r="AC44" s="16"/>
      <c r="AD44" s="16"/>
      <c r="AE44" s="16"/>
      <c r="AI44" s="17"/>
      <c r="AJ44" s="17"/>
      <c r="AK44" s="17"/>
      <c r="AL44" s="17"/>
      <c r="AM44" s="45"/>
      <c r="AN44" s="45"/>
      <c r="AO44" s="16"/>
      <c r="AP44" s="16"/>
      <c r="AQ44" s="16"/>
      <c r="AR44" s="16"/>
      <c r="AT44" s="17"/>
      <c r="AU44" s="17"/>
      <c r="AV44" s="17"/>
      <c r="AW44" s="17"/>
      <c r="AX44" s="45"/>
      <c r="AY44" s="45"/>
      <c r="AZ44" s="16"/>
      <c r="BA44" s="16"/>
      <c r="BB44" s="16"/>
      <c r="BC44" s="16"/>
      <c r="BF44" s="17"/>
      <c r="BG44" s="17"/>
      <c r="BH44" s="17"/>
      <c r="BI44" s="17"/>
      <c r="BJ44" s="45"/>
      <c r="BK44" s="45"/>
      <c r="BL44" s="16"/>
      <c r="BM44" s="16"/>
      <c r="BN44" s="16"/>
      <c r="BO44" s="16"/>
    </row>
    <row r="45" spans="2:67" ht="15.75" thickBot="1" x14ac:dyDescent="0.3">
      <c r="B45" s="104"/>
      <c r="C45" s="31" t="s">
        <v>76</v>
      </c>
      <c r="D45" s="7" t="s">
        <v>14</v>
      </c>
      <c r="E45" s="7" t="s">
        <v>37</v>
      </c>
      <c r="F45" s="7" t="s">
        <v>14</v>
      </c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8">
        <f>Planilha1!N413</f>
        <v>0.33967999999999998</v>
      </c>
      <c r="S45" s="65" t="s">
        <v>78</v>
      </c>
      <c r="T45" s="16"/>
      <c r="V45" s="17"/>
      <c r="W45" s="17"/>
      <c r="X45" s="17"/>
      <c r="Y45" s="17"/>
      <c r="Z45" s="45"/>
      <c r="AA45" s="45"/>
      <c r="AB45" s="16"/>
      <c r="AC45" s="16"/>
      <c r="AD45" s="16"/>
      <c r="AE45" s="16"/>
      <c r="AI45" s="17"/>
      <c r="AJ45" s="17"/>
      <c r="AK45" s="17"/>
      <c r="AL45" s="17"/>
      <c r="AM45" s="45"/>
      <c r="AN45" s="45"/>
      <c r="AO45" s="16"/>
      <c r="AP45" s="16"/>
      <c r="AQ45" s="16"/>
      <c r="AR45" s="16"/>
      <c r="AT45" s="17"/>
      <c r="AU45" s="17"/>
      <c r="AV45" s="17"/>
      <c r="AW45" s="17"/>
      <c r="AX45" s="45"/>
      <c r="AY45" s="45"/>
      <c r="AZ45" s="16"/>
      <c r="BA45" s="16"/>
      <c r="BB45" s="16"/>
      <c r="BC45" s="16"/>
      <c r="BF45" s="17"/>
      <c r="BG45" s="17"/>
      <c r="BH45" s="17"/>
      <c r="BI45" s="17"/>
      <c r="BJ45" s="45"/>
      <c r="BK45" s="45"/>
      <c r="BL45" s="16"/>
      <c r="BM45" s="16"/>
      <c r="BN45" s="16"/>
      <c r="BO45" s="16"/>
    </row>
    <row r="46" spans="2:67" x14ac:dyDescent="0.25">
      <c r="B46" s="98" t="s">
        <v>60</v>
      </c>
      <c r="C46" s="84" t="s">
        <v>61</v>
      </c>
      <c r="D46" s="61" t="s">
        <v>62</v>
      </c>
      <c r="E46" s="61" t="s">
        <v>14</v>
      </c>
      <c r="F46" s="5" t="s">
        <v>14</v>
      </c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">
        <f>Planilha1!N414</f>
        <v>0</v>
      </c>
      <c r="S46" s="55" t="s">
        <v>78</v>
      </c>
      <c r="T46" s="16"/>
      <c r="V46" s="17"/>
      <c r="W46" s="17"/>
      <c r="X46" s="17"/>
      <c r="Y46" s="17"/>
      <c r="Z46" s="45"/>
      <c r="AA46" s="45"/>
      <c r="AB46" s="16"/>
      <c r="AC46" s="16"/>
      <c r="AD46" s="16"/>
      <c r="AE46" s="16"/>
      <c r="AI46" s="17"/>
      <c r="AJ46" s="17"/>
      <c r="AK46" s="17"/>
      <c r="AL46" s="17"/>
      <c r="AM46" s="45"/>
      <c r="AN46" s="45"/>
      <c r="AO46" s="16"/>
      <c r="AP46" s="16"/>
      <c r="AQ46" s="16"/>
      <c r="AR46" s="16"/>
      <c r="AT46" s="17"/>
      <c r="AU46" s="17"/>
      <c r="AV46" s="17"/>
      <c r="AW46" s="17"/>
      <c r="AX46" s="45"/>
      <c r="AY46" s="45"/>
      <c r="AZ46" s="16"/>
      <c r="BA46" s="16"/>
      <c r="BB46" s="16"/>
      <c r="BC46" s="16"/>
      <c r="BF46" s="17"/>
      <c r="BG46" s="17"/>
      <c r="BH46" s="17"/>
      <c r="BI46" s="17"/>
      <c r="BJ46" s="45"/>
      <c r="BK46" s="45"/>
      <c r="BL46" s="16"/>
      <c r="BM46" s="16"/>
      <c r="BN46" s="16"/>
      <c r="BO46" s="16"/>
    </row>
    <row r="47" spans="2:67" ht="15.75" thickBot="1" x14ac:dyDescent="0.3">
      <c r="B47" s="101"/>
      <c r="C47" s="125"/>
      <c r="D47" s="62" t="s">
        <v>63</v>
      </c>
      <c r="E47" s="62" t="s">
        <v>14</v>
      </c>
      <c r="F47" s="7" t="s">
        <v>14</v>
      </c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8">
        <f>Planilha1!N415</f>
        <v>0</v>
      </c>
      <c r="S47" s="65" t="s">
        <v>78</v>
      </c>
      <c r="T47" s="16"/>
      <c r="V47" s="17"/>
      <c r="W47" s="17"/>
      <c r="X47" s="17"/>
      <c r="Y47" s="17"/>
      <c r="Z47" s="45"/>
      <c r="AA47" s="45"/>
      <c r="AB47" s="16"/>
      <c r="AC47" s="16"/>
      <c r="AD47" s="16"/>
      <c r="AE47" s="16"/>
      <c r="AI47" s="17"/>
      <c r="AJ47" s="17"/>
      <c r="AK47" s="17"/>
      <c r="AL47" s="17"/>
      <c r="AM47" s="45"/>
      <c r="AN47" s="45"/>
      <c r="AO47" s="16"/>
      <c r="AP47" s="16"/>
      <c r="AQ47" s="16"/>
      <c r="AR47" s="16"/>
      <c r="AT47" s="17"/>
      <c r="AU47" s="17"/>
      <c r="AV47" s="17"/>
      <c r="AW47" s="17"/>
      <c r="AX47" s="45"/>
      <c r="AY47" s="45"/>
      <c r="AZ47" s="16"/>
      <c r="BA47" s="16"/>
      <c r="BB47" s="16"/>
      <c r="BC47" s="16"/>
      <c r="BF47" s="17"/>
      <c r="BG47" s="17"/>
      <c r="BH47" s="17"/>
      <c r="BI47" s="17"/>
      <c r="BJ47" s="45"/>
      <c r="BK47" s="45"/>
      <c r="BL47" s="16"/>
      <c r="BM47" s="16"/>
      <c r="BN47" s="16"/>
      <c r="BO47" s="16"/>
    </row>
    <row r="48" spans="2:67" ht="15.75" customHeight="1" thickBot="1" x14ac:dyDescent="0.3">
      <c r="B48" s="105" t="s">
        <v>48</v>
      </c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7"/>
    </row>
    <row r="49" spans="2:19" ht="15.75" thickBot="1" x14ac:dyDescent="0.3">
      <c r="B49" s="44" t="s">
        <v>84</v>
      </c>
      <c r="C49" s="95" t="s">
        <v>47</v>
      </c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6"/>
    </row>
    <row r="50" spans="2:19" ht="15.75" thickBot="1" x14ac:dyDescent="0.3">
      <c r="B50" s="102" t="s">
        <v>79</v>
      </c>
      <c r="C50" s="66" t="s">
        <v>80</v>
      </c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7"/>
    </row>
    <row r="51" spans="2:19" ht="15.75" thickBot="1" x14ac:dyDescent="0.3">
      <c r="B51" s="102"/>
      <c r="C51" s="66" t="s">
        <v>82</v>
      </c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7"/>
    </row>
    <row r="52" spans="2:19" x14ac:dyDescent="0.25"/>
    <row r="53" spans="2:19" x14ac:dyDescent="0.25"/>
    <row r="54" spans="2:19" x14ac:dyDescent="0.25"/>
    <row r="55" spans="2:19" x14ac:dyDescent="0.25"/>
    <row r="56" spans="2:19" x14ac:dyDescent="0.25"/>
    <row r="57" spans="2:19" x14ac:dyDescent="0.25"/>
    <row r="58" spans="2:19" x14ac:dyDescent="0.25"/>
    <row r="59" spans="2:19" x14ac:dyDescent="0.25"/>
    <row r="60" spans="2:19" x14ac:dyDescent="0.25"/>
    <row r="61" spans="2:19" x14ac:dyDescent="0.25"/>
    <row r="62" spans="2:19" x14ac:dyDescent="0.25"/>
    <row r="63" spans="2:19" x14ac:dyDescent="0.25"/>
    <row r="64" spans="2:19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mergeCells count="164">
    <mergeCell ref="Y32:Y34"/>
    <mergeCell ref="C46:C47"/>
    <mergeCell ref="B46:B47"/>
    <mergeCell ref="C15:C17"/>
    <mergeCell ref="D15:D17"/>
    <mergeCell ref="D19:D21"/>
    <mergeCell ref="E15:E17"/>
    <mergeCell ref="B8:B21"/>
    <mergeCell ref="C37:C39"/>
    <mergeCell ref="B32:B41"/>
    <mergeCell ref="D32:D34"/>
    <mergeCell ref="E32:E34"/>
    <mergeCell ref="V32:V36"/>
    <mergeCell ref="W32:W36"/>
    <mergeCell ref="BH42:BH43"/>
    <mergeCell ref="BI42:BI43"/>
    <mergeCell ref="I5:I7"/>
    <mergeCell ref="K5:K7"/>
    <mergeCell ref="M5:M7"/>
    <mergeCell ref="O5:O7"/>
    <mergeCell ref="AT42:AT43"/>
    <mergeCell ref="AU42:AU43"/>
    <mergeCell ref="AV42:AV43"/>
    <mergeCell ref="AW42:AW43"/>
    <mergeCell ref="BF42:BF43"/>
    <mergeCell ref="BG42:BG43"/>
    <mergeCell ref="X42:X43"/>
    <mergeCell ref="Y42:Y43"/>
    <mergeCell ref="AI42:AI43"/>
    <mergeCell ref="AJ42:AJ43"/>
    <mergeCell ref="AK42:AK43"/>
    <mergeCell ref="AL42:AL43"/>
    <mergeCell ref="BG32:BG36"/>
    <mergeCell ref="BH32:BH34"/>
    <mergeCell ref="AX27:AX29"/>
    <mergeCell ref="Z22:Z24"/>
    <mergeCell ref="AI22:AI31"/>
    <mergeCell ref="AJ22:AJ31"/>
    <mergeCell ref="AK22:AK24"/>
    <mergeCell ref="AL22:AL24"/>
    <mergeCell ref="BJ32:BJ34"/>
    <mergeCell ref="V42:V43"/>
    <mergeCell ref="W42:W43"/>
    <mergeCell ref="AT32:AT36"/>
    <mergeCell ref="AU32:AU36"/>
    <mergeCell ref="AV32:AV34"/>
    <mergeCell ref="AW32:AW34"/>
    <mergeCell ref="AX32:AX34"/>
    <mergeCell ref="BF32:BF36"/>
    <mergeCell ref="Z32:Z34"/>
    <mergeCell ref="AI32:AI36"/>
    <mergeCell ref="AJ32:AJ36"/>
    <mergeCell ref="AK32:AK34"/>
    <mergeCell ref="AL32:AL34"/>
    <mergeCell ref="AM32:AM34"/>
    <mergeCell ref="BI32:BI34"/>
    <mergeCell ref="BH27:BH29"/>
    <mergeCell ref="X32:X34"/>
    <mergeCell ref="BI27:BI29"/>
    <mergeCell ref="BJ27:BJ29"/>
    <mergeCell ref="BG22:BG31"/>
    <mergeCell ref="BH22:BH24"/>
    <mergeCell ref="BI22:BI24"/>
    <mergeCell ref="BJ22:BJ24"/>
    <mergeCell ref="C27:C29"/>
    <mergeCell ref="D27:D29"/>
    <mergeCell ref="E27:E29"/>
    <mergeCell ref="X27:X29"/>
    <mergeCell ref="Y27:Y29"/>
    <mergeCell ref="Z27:Z29"/>
    <mergeCell ref="AT22:AT31"/>
    <mergeCell ref="AU22:AU31"/>
    <mergeCell ref="AV22:AV24"/>
    <mergeCell ref="AW22:AW24"/>
    <mergeCell ref="AX22:AX24"/>
    <mergeCell ref="AM22:AM24"/>
    <mergeCell ref="AK27:AK29"/>
    <mergeCell ref="AL27:AL29"/>
    <mergeCell ref="AM27:AM29"/>
    <mergeCell ref="BF22:BF31"/>
    <mergeCell ref="AV27:AV29"/>
    <mergeCell ref="AW27:AW29"/>
    <mergeCell ref="BJ8:BJ10"/>
    <mergeCell ref="B22:B31"/>
    <mergeCell ref="C22:C24"/>
    <mergeCell ref="D22:D24"/>
    <mergeCell ref="E22:E24"/>
    <mergeCell ref="V22:V31"/>
    <mergeCell ref="W22:W31"/>
    <mergeCell ref="X22:X24"/>
    <mergeCell ref="Y22:Y24"/>
    <mergeCell ref="AW8:AW10"/>
    <mergeCell ref="AX8:AX10"/>
    <mergeCell ref="BF8:BF14"/>
    <mergeCell ref="BG8:BG14"/>
    <mergeCell ref="BH8:BH10"/>
    <mergeCell ref="BI8:BI10"/>
    <mergeCell ref="AK8:AK10"/>
    <mergeCell ref="AL8:AL10"/>
    <mergeCell ref="AM8:AM10"/>
    <mergeCell ref="AT8:AT14"/>
    <mergeCell ref="AU8:AU14"/>
    <mergeCell ref="AV8:AV10"/>
    <mergeCell ref="W8:W14"/>
    <mergeCell ref="X8:X10"/>
    <mergeCell ref="Y8:Y10"/>
    <mergeCell ref="AY5:AY7"/>
    <mergeCell ref="AZ5:BB5"/>
    <mergeCell ref="BF5:BF7"/>
    <mergeCell ref="BG5:BG7"/>
    <mergeCell ref="BH5:BH7"/>
    <mergeCell ref="AN5:AN7"/>
    <mergeCell ref="AO5:AQ5"/>
    <mergeCell ref="AT5:AT7"/>
    <mergeCell ref="AU5:AU7"/>
    <mergeCell ref="AV5:AV7"/>
    <mergeCell ref="AU4:BB4"/>
    <mergeCell ref="BG4:BN4"/>
    <mergeCell ref="AL5:AL7"/>
    <mergeCell ref="AM5:AM7"/>
    <mergeCell ref="V5:V7"/>
    <mergeCell ref="W5:W7"/>
    <mergeCell ref="X5:X7"/>
    <mergeCell ref="Y5:Y7"/>
    <mergeCell ref="Z5:Z7"/>
    <mergeCell ref="AA5:AA7"/>
    <mergeCell ref="AW5:AW7"/>
    <mergeCell ref="AB5:AD5"/>
    <mergeCell ref="AI5:AI7"/>
    <mergeCell ref="AJ5:AJ7"/>
    <mergeCell ref="AK5:AK7"/>
    <mergeCell ref="BI5:BI7"/>
    <mergeCell ref="BJ5:BJ7"/>
    <mergeCell ref="BK5:BK7"/>
    <mergeCell ref="BL5:BN5"/>
    <mergeCell ref="AB6:AC6"/>
    <mergeCell ref="AO6:AP6"/>
    <mergeCell ref="AZ6:BA6"/>
    <mergeCell ref="BL6:BM6"/>
    <mergeCell ref="AX5:AX7"/>
    <mergeCell ref="B50:B51"/>
    <mergeCell ref="B42:B45"/>
    <mergeCell ref="B48:S48"/>
    <mergeCell ref="C49:S49"/>
    <mergeCell ref="C50:S50"/>
    <mergeCell ref="C51:S51"/>
    <mergeCell ref="D3:S4"/>
    <mergeCell ref="W4:AD4"/>
    <mergeCell ref="AJ4:AQ4"/>
    <mergeCell ref="Q5:Q7"/>
    <mergeCell ref="S5:S7"/>
    <mergeCell ref="Z8:Z10"/>
    <mergeCell ref="AI8:AI14"/>
    <mergeCell ref="AJ8:AJ14"/>
    <mergeCell ref="C8:C10"/>
    <mergeCell ref="D8:D10"/>
    <mergeCell ref="E8:E10"/>
    <mergeCell ref="V8:V14"/>
    <mergeCell ref="B5:B7"/>
    <mergeCell ref="C5:C7"/>
    <mergeCell ref="D5:D7"/>
    <mergeCell ref="E5:E7"/>
    <mergeCell ref="F5:F7"/>
    <mergeCell ref="C32:C34"/>
  </mergeCells>
  <hyperlinks>
    <hyperlink ref="C49" r:id="rId1" xr:uid="{FD8BD74B-3BEF-42EF-BA68-F99E8228713A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E386-D665-4678-88B4-E67A1302F4DA}">
  <sheetPr codeName="Planilha3"/>
  <dimension ref="A5:N415"/>
  <sheetViews>
    <sheetView topLeftCell="A392" workbookViewId="0">
      <selection activeCell="N376" sqref="N376:N415"/>
    </sheetView>
  </sheetViews>
  <sheetFormatPr defaultRowHeight="15" x14ac:dyDescent="0.25"/>
  <cols>
    <col min="3" max="3" width="27.5703125" customWidth="1"/>
    <col min="4" max="6" width="11.28515625" customWidth="1"/>
    <col min="13" max="13" width="12.140625" customWidth="1"/>
  </cols>
  <sheetData>
    <row r="5" spans="2:9" x14ac:dyDescent="0.25">
      <c r="C5" s="128" t="s">
        <v>56</v>
      </c>
      <c r="D5" s="129"/>
      <c r="E5" s="129"/>
      <c r="F5" s="129"/>
      <c r="G5" s="129"/>
      <c r="H5" s="129"/>
      <c r="I5" s="129"/>
    </row>
    <row r="6" spans="2:9" x14ac:dyDescent="0.25">
      <c r="B6" s="130" t="s">
        <v>18</v>
      </c>
      <c r="C6" s="130" t="s">
        <v>0</v>
      </c>
      <c r="D6" s="130" t="s">
        <v>1</v>
      </c>
      <c r="E6" s="130" t="s">
        <v>57</v>
      </c>
      <c r="F6" s="130" t="s">
        <v>2</v>
      </c>
      <c r="G6" s="130" t="s">
        <v>3</v>
      </c>
      <c r="H6" s="88"/>
      <c r="I6" s="88"/>
    </row>
    <row r="7" spans="2:9" x14ac:dyDescent="0.25">
      <c r="B7" s="88"/>
      <c r="C7" s="88"/>
      <c r="D7" s="88"/>
      <c r="E7" s="88"/>
      <c r="F7" s="88"/>
      <c r="G7" s="130" t="s">
        <v>4</v>
      </c>
      <c r="H7" s="88"/>
      <c r="I7" s="32" t="s">
        <v>5</v>
      </c>
    </row>
    <row r="8" spans="2:9" x14ac:dyDescent="0.25">
      <c r="B8" s="88"/>
      <c r="C8" s="88"/>
      <c r="D8" s="88"/>
      <c r="E8" s="88"/>
      <c r="F8" s="88"/>
      <c r="G8" s="32" t="s">
        <v>6</v>
      </c>
      <c r="H8" s="32" t="s">
        <v>7</v>
      </c>
      <c r="I8" s="32" t="s">
        <v>7</v>
      </c>
    </row>
    <row r="9" spans="2:9" x14ac:dyDescent="0.25">
      <c r="B9" s="127">
        <v>2017</v>
      </c>
      <c r="C9" s="127" t="s">
        <v>8</v>
      </c>
      <c r="D9" s="127" t="s">
        <v>9</v>
      </c>
      <c r="E9" s="127" t="s">
        <v>58</v>
      </c>
      <c r="F9" s="33" t="s">
        <v>10</v>
      </c>
      <c r="G9" s="34">
        <v>13.28</v>
      </c>
      <c r="H9" s="34">
        <v>78.459999999999994</v>
      </c>
      <c r="I9" s="34">
        <v>407.85</v>
      </c>
    </row>
    <row r="10" spans="2:9" x14ac:dyDescent="0.25">
      <c r="B10" s="88"/>
      <c r="C10" s="88"/>
      <c r="D10" s="88"/>
      <c r="E10" s="88"/>
      <c r="F10" s="33" t="s">
        <v>11</v>
      </c>
      <c r="G10" s="34">
        <v>14.35</v>
      </c>
      <c r="H10" s="34">
        <v>78.459999999999994</v>
      </c>
      <c r="I10" s="34">
        <v>256.06</v>
      </c>
    </row>
    <row r="11" spans="2:9" x14ac:dyDescent="0.25">
      <c r="B11" s="88"/>
      <c r="C11" s="88"/>
      <c r="D11" s="127" t="s">
        <v>12</v>
      </c>
      <c r="E11" s="127" t="s">
        <v>58</v>
      </c>
      <c r="F11" s="33" t="s">
        <v>10</v>
      </c>
      <c r="G11" s="34">
        <v>13.28</v>
      </c>
      <c r="H11" s="34">
        <v>64.349999999999994</v>
      </c>
      <c r="I11" s="34">
        <v>0</v>
      </c>
    </row>
    <row r="12" spans="2:9" x14ac:dyDescent="0.25">
      <c r="B12" s="88"/>
      <c r="C12" s="88"/>
      <c r="D12" s="88"/>
      <c r="E12" s="88"/>
      <c r="F12" s="33" t="s">
        <v>11</v>
      </c>
      <c r="G12" s="34">
        <v>14.35</v>
      </c>
      <c r="H12" s="34">
        <v>64.349999999999994</v>
      </c>
      <c r="I12" s="34">
        <v>0</v>
      </c>
    </row>
    <row r="13" spans="2:9" x14ac:dyDescent="0.25">
      <c r="B13" s="88"/>
      <c r="C13" s="88"/>
      <c r="D13" s="33" t="s">
        <v>13</v>
      </c>
      <c r="E13" s="33" t="s">
        <v>58</v>
      </c>
      <c r="F13" s="33" t="s">
        <v>14</v>
      </c>
      <c r="G13" s="34">
        <v>4.6399999999999997</v>
      </c>
      <c r="H13" s="34">
        <v>0</v>
      </c>
      <c r="I13" s="34">
        <v>0</v>
      </c>
    </row>
    <row r="14" spans="2:9" x14ac:dyDescent="0.25">
      <c r="B14" s="127">
        <v>2017</v>
      </c>
      <c r="C14" s="127" t="s">
        <v>15</v>
      </c>
      <c r="D14" s="127" t="s">
        <v>9</v>
      </c>
      <c r="E14" s="127" t="s">
        <v>58</v>
      </c>
      <c r="F14" s="33" t="s">
        <v>10</v>
      </c>
      <c r="G14" s="34">
        <v>23.95</v>
      </c>
      <c r="H14" s="34">
        <v>140.83000000000001</v>
      </c>
      <c r="I14" s="34">
        <v>407.85</v>
      </c>
    </row>
    <row r="15" spans="2:9" x14ac:dyDescent="0.25">
      <c r="B15" s="88"/>
      <c r="C15" s="88"/>
      <c r="D15" s="88"/>
      <c r="E15" s="88"/>
      <c r="F15" s="33" t="s">
        <v>11</v>
      </c>
      <c r="G15" s="34">
        <v>16.440000000000001</v>
      </c>
      <c r="H15" s="34">
        <v>140.83000000000001</v>
      </c>
      <c r="I15" s="34">
        <v>256.06</v>
      </c>
    </row>
    <row r="16" spans="2:9" x14ac:dyDescent="0.25">
      <c r="B16" s="88"/>
      <c r="C16" s="88"/>
      <c r="D16" s="127" t="s">
        <v>12</v>
      </c>
      <c r="E16" s="127" t="s">
        <v>58</v>
      </c>
      <c r="F16" s="33" t="s">
        <v>10</v>
      </c>
      <c r="G16" s="34">
        <v>23.95</v>
      </c>
      <c r="H16" s="34">
        <v>126.39</v>
      </c>
      <c r="I16" s="34">
        <v>0</v>
      </c>
    </row>
    <row r="17" spans="1:9" x14ac:dyDescent="0.25">
      <c r="B17" s="88"/>
      <c r="C17" s="88"/>
      <c r="D17" s="88"/>
      <c r="E17" s="88"/>
      <c r="F17" s="33" t="s">
        <v>11</v>
      </c>
      <c r="G17" s="34">
        <v>16.440000000000001</v>
      </c>
      <c r="H17" s="34">
        <v>126.39</v>
      </c>
      <c r="I17" s="34">
        <v>0</v>
      </c>
    </row>
    <row r="18" spans="1:9" x14ac:dyDescent="0.25">
      <c r="B18" s="88"/>
      <c r="C18" s="88"/>
      <c r="D18" s="127" t="s">
        <v>16</v>
      </c>
      <c r="E18" s="127" t="s">
        <v>58</v>
      </c>
      <c r="F18" s="33" t="s">
        <v>14</v>
      </c>
      <c r="G18" s="34">
        <v>16.440000000000001</v>
      </c>
      <c r="H18" s="34">
        <v>0</v>
      </c>
      <c r="I18" s="34">
        <v>0</v>
      </c>
    </row>
    <row r="19" spans="1:9" x14ac:dyDescent="0.25">
      <c r="B19" s="88"/>
      <c r="C19" s="88"/>
      <c r="D19" s="88"/>
      <c r="E19" s="88"/>
      <c r="F19" s="33" t="s">
        <v>10</v>
      </c>
      <c r="G19" s="34">
        <v>0</v>
      </c>
      <c r="H19" s="34">
        <v>720.24</v>
      </c>
      <c r="I19" s="34">
        <v>407.85</v>
      </c>
    </row>
    <row r="20" spans="1:9" x14ac:dyDescent="0.25">
      <c r="B20" s="88"/>
      <c r="C20" s="88"/>
      <c r="D20" s="88"/>
      <c r="E20" s="88"/>
      <c r="F20" s="33" t="s">
        <v>11</v>
      </c>
      <c r="G20" s="34">
        <v>0</v>
      </c>
      <c r="H20" s="34">
        <v>140.83000000000001</v>
      </c>
      <c r="I20" s="34">
        <v>256.06</v>
      </c>
    </row>
    <row r="21" spans="1:9" x14ac:dyDescent="0.25">
      <c r="B21" s="88"/>
      <c r="C21" s="88"/>
      <c r="D21" s="127" t="s">
        <v>17</v>
      </c>
      <c r="E21" s="127" t="s">
        <v>58</v>
      </c>
      <c r="F21" s="33" t="s">
        <v>14</v>
      </c>
      <c r="G21" s="34">
        <v>16.440000000000001</v>
      </c>
      <c r="H21" s="34">
        <v>0</v>
      </c>
      <c r="I21" s="34">
        <v>0</v>
      </c>
    </row>
    <row r="22" spans="1:9" x14ac:dyDescent="0.25">
      <c r="B22" s="88"/>
      <c r="C22" s="88"/>
      <c r="D22" s="88"/>
      <c r="E22" s="88"/>
      <c r="F22" s="33" t="s">
        <v>10</v>
      </c>
      <c r="G22" s="34">
        <v>0</v>
      </c>
      <c r="H22" s="34">
        <v>705.8</v>
      </c>
      <c r="I22" s="34">
        <v>0</v>
      </c>
    </row>
    <row r="23" spans="1:9" x14ac:dyDescent="0.25">
      <c r="B23" s="88"/>
      <c r="C23" s="88"/>
      <c r="D23" s="88"/>
      <c r="E23" s="88"/>
      <c r="F23" s="33" t="s">
        <v>11</v>
      </c>
      <c r="G23" s="34">
        <v>0</v>
      </c>
      <c r="H23" s="34">
        <v>126.39</v>
      </c>
      <c r="I23" s="34">
        <v>0</v>
      </c>
    </row>
    <row r="24" spans="1:9" x14ac:dyDescent="0.25">
      <c r="B24" s="88"/>
      <c r="C24" s="88"/>
      <c r="D24" s="33" t="s">
        <v>59</v>
      </c>
      <c r="E24" s="33" t="s">
        <v>58</v>
      </c>
      <c r="F24" s="33" t="s">
        <v>14</v>
      </c>
      <c r="G24" s="34">
        <v>33.69</v>
      </c>
      <c r="H24" s="34">
        <v>140.83000000000001</v>
      </c>
      <c r="I24" s="34">
        <v>268.70999999999998</v>
      </c>
    </row>
    <row r="25" spans="1:9" x14ac:dyDescent="0.25">
      <c r="B25" s="88"/>
      <c r="C25" s="88"/>
      <c r="D25" s="33" t="s">
        <v>13</v>
      </c>
      <c r="E25" s="33" t="s">
        <v>58</v>
      </c>
      <c r="F25" s="33" t="s">
        <v>14</v>
      </c>
      <c r="G25" s="34">
        <v>4.6399999999999997</v>
      </c>
      <c r="H25" s="34">
        <v>0</v>
      </c>
      <c r="I25" s="34">
        <v>0</v>
      </c>
    </row>
    <row r="27" spans="1:9" x14ac:dyDescent="0.25">
      <c r="B27" s="128" t="s">
        <v>19</v>
      </c>
      <c r="C27" s="131"/>
      <c r="D27" s="131"/>
      <c r="E27" s="131"/>
      <c r="F27" s="131"/>
      <c r="G27" s="131"/>
      <c r="H27" s="131"/>
      <c r="I27" s="131"/>
    </row>
    <row r="28" spans="1:9" x14ac:dyDescent="0.25">
      <c r="A28" s="130" t="s">
        <v>18</v>
      </c>
      <c r="B28" s="130" t="s">
        <v>0</v>
      </c>
      <c r="C28" s="130" t="s">
        <v>1</v>
      </c>
      <c r="D28" s="130" t="s">
        <v>20</v>
      </c>
      <c r="E28" s="130" t="s">
        <v>21</v>
      </c>
      <c r="F28" s="130" t="s">
        <v>2</v>
      </c>
      <c r="G28" s="130" t="s">
        <v>3</v>
      </c>
      <c r="H28" s="132"/>
      <c r="I28" s="132"/>
    </row>
    <row r="29" spans="1:9" x14ac:dyDescent="0.25">
      <c r="A29" s="132"/>
      <c r="B29" s="132"/>
      <c r="C29" s="132"/>
      <c r="D29" s="132"/>
      <c r="E29" s="132"/>
      <c r="F29" s="132"/>
      <c r="G29" s="130" t="s">
        <v>4</v>
      </c>
      <c r="H29" s="132"/>
      <c r="I29" s="32" t="s">
        <v>5</v>
      </c>
    </row>
    <row r="30" spans="1:9" x14ac:dyDescent="0.25">
      <c r="A30" s="132"/>
      <c r="B30" s="132"/>
      <c r="C30" s="132"/>
      <c r="D30" s="132"/>
      <c r="E30" s="132"/>
      <c r="F30" s="132"/>
      <c r="G30" s="32" t="s">
        <v>6</v>
      </c>
      <c r="H30" s="32" t="s">
        <v>7</v>
      </c>
      <c r="I30" s="32" t="s">
        <v>7</v>
      </c>
    </row>
    <row r="31" spans="1:9" x14ac:dyDescent="0.25">
      <c r="A31" s="133">
        <v>2017</v>
      </c>
      <c r="B31" s="133" t="s">
        <v>22</v>
      </c>
      <c r="C31" s="133" t="s">
        <v>23</v>
      </c>
      <c r="D31" s="133" t="s">
        <v>24</v>
      </c>
      <c r="E31" s="133" t="s">
        <v>24</v>
      </c>
      <c r="F31" s="33" t="s">
        <v>10</v>
      </c>
      <c r="G31" s="34">
        <v>0</v>
      </c>
      <c r="H31" s="34">
        <v>616.92999999999995</v>
      </c>
      <c r="I31" s="34">
        <v>407.85</v>
      </c>
    </row>
    <row r="32" spans="1:9" x14ac:dyDescent="0.25">
      <c r="A32" s="134"/>
      <c r="B32" s="134"/>
      <c r="C32" s="134"/>
      <c r="D32" s="134"/>
      <c r="E32" s="134"/>
      <c r="F32" s="33" t="s">
        <v>25</v>
      </c>
      <c r="G32" s="34">
        <v>0</v>
      </c>
      <c r="H32" s="34">
        <v>449.56</v>
      </c>
      <c r="I32" s="34">
        <v>256.06</v>
      </c>
    </row>
    <row r="33" spans="1:9" x14ac:dyDescent="0.25">
      <c r="A33" s="134"/>
      <c r="B33" s="134"/>
      <c r="C33" s="135"/>
      <c r="D33" s="135"/>
      <c r="E33" s="135"/>
      <c r="F33" s="33" t="s">
        <v>11</v>
      </c>
      <c r="G33" s="34">
        <v>0</v>
      </c>
      <c r="H33" s="34">
        <v>282.18</v>
      </c>
      <c r="I33" s="34">
        <v>256.06</v>
      </c>
    </row>
    <row r="34" spans="1:9" x14ac:dyDescent="0.25">
      <c r="A34" s="134"/>
      <c r="B34" s="134"/>
      <c r="C34" s="33" t="s">
        <v>26</v>
      </c>
      <c r="D34" s="33" t="s">
        <v>24</v>
      </c>
      <c r="E34" s="33" t="s">
        <v>24</v>
      </c>
      <c r="F34" s="33" t="s">
        <v>14</v>
      </c>
      <c r="G34" s="34">
        <v>0</v>
      </c>
      <c r="H34" s="34">
        <v>335.7</v>
      </c>
      <c r="I34" s="34">
        <v>268.70999999999998</v>
      </c>
    </row>
    <row r="35" spans="1:9" x14ac:dyDescent="0.25">
      <c r="A35" s="135"/>
      <c r="B35" s="135"/>
      <c r="C35" s="33" t="s">
        <v>26</v>
      </c>
      <c r="D35" s="33" t="s">
        <v>24</v>
      </c>
      <c r="E35" s="33" t="s">
        <v>27</v>
      </c>
      <c r="F35" s="33" t="s">
        <v>14</v>
      </c>
      <c r="G35" s="34">
        <v>0</v>
      </c>
      <c r="H35" s="34">
        <v>321.06</v>
      </c>
      <c r="I35" s="34">
        <v>268.70999999999998</v>
      </c>
    </row>
    <row r="36" spans="1:9" x14ac:dyDescent="0.25">
      <c r="A36" s="133">
        <v>2017</v>
      </c>
      <c r="B36" s="133" t="s">
        <v>28</v>
      </c>
      <c r="C36" s="133" t="s">
        <v>23</v>
      </c>
      <c r="D36" s="133" t="s">
        <v>29</v>
      </c>
      <c r="E36" s="133" t="s">
        <v>30</v>
      </c>
      <c r="F36" s="33" t="s">
        <v>10</v>
      </c>
      <c r="G36" s="34">
        <v>0</v>
      </c>
      <c r="H36" s="34">
        <v>431.85</v>
      </c>
      <c r="I36" s="34">
        <v>285.5</v>
      </c>
    </row>
    <row r="37" spans="1:9" x14ac:dyDescent="0.25">
      <c r="A37" s="134"/>
      <c r="B37" s="134"/>
      <c r="C37" s="134"/>
      <c r="D37" s="134"/>
      <c r="E37" s="134"/>
      <c r="F37" s="33" t="s">
        <v>25</v>
      </c>
      <c r="G37" s="34">
        <v>0</v>
      </c>
      <c r="H37" s="34">
        <v>314.69</v>
      </c>
      <c r="I37" s="34">
        <v>179.24</v>
      </c>
    </row>
    <row r="38" spans="1:9" x14ac:dyDescent="0.25">
      <c r="A38" s="134"/>
      <c r="B38" s="134"/>
      <c r="C38" s="135"/>
      <c r="D38" s="135"/>
      <c r="E38" s="135"/>
      <c r="F38" s="33" t="s">
        <v>11</v>
      </c>
      <c r="G38" s="34">
        <v>0</v>
      </c>
      <c r="H38" s="34">
        <v>197.53</v>
      </c>
      <c r="I38" s="34">
        <v>179.24</v>
      </c>
    </row>
    <row r="39" spans="1:9" x14ac:dyDescent="0.25">
      <c r="A39" s="134"/>
      <c r="B39" s="134"/>
      <c r="C39" s="33" t="s">
        <v>26</v>
      </c>
      <c r="D39" s="33" t="s">
        <v>29</v>
      </c>
      <c r="E39" s="33" t="s">
        <v>30</v>
      </c>
      <c r="F39" s="33" t="s">
        <v>14</v>
      </c>
      <c r="G39" s="34">
        <v>0</v>
      </c>
      <c r="H39" s="34">
        <v>234.99</v>
      </c>
      <c r="I39" s="34">
        <v>188.1</v>
      </c>
    </row>
    <row r="40" spans="1:9" x14ac:dyDescent="0.25">
      <c r="A40" s="134"/>
      <c r="B40" s="134"/>
      <c r="C40" s="133" t="s">
        <v>23</v>
      </c>
      <c r="D40" s="133" t="s">
        <v>29</v>
      </c>
      <c r="E40" s="133" t="s">
        <v>31</v>
      </c>
      <c r="F40" s="33" t="s">
        <v>10</v>
      </c>
      <c r="G40" s="34">
        <v>0</v>
      </c>
      <c r="H40" s="34">
        <v>431.85</v>
      </c>
      <c r="I40" s="34">
        <v>285.5</v>
      </c>
    </row>
    <row r="41" spans="1:9" x14ac:dyDescent="0.25">
      <c r="A41" s="134"/>
      <c r="B41" s="134"/>
      <c r="C41" s="134"/>
      <c r="D41" s="134"/>
      <c r="E41" s="134"/>
      <c r="F41" s="33" t="s">
        <v>25</v>
      </c>
      <c r="G41" s="34">
        <v>0</v>
      </c>
      <c r="H41" s="34">
        <v>314.69</v>
      </c>
      <c r="I41" s="34">
        <v>179.24</v>
      </c>
    </row>
    <row r="42" spans="1:9" x14ac:dyDescent="0.25">
      <c r="A42" s="134"/>
      <c r="B42" s="134"/>
      <c r="C42" s="135"/>
      <c r="D42" s="135"/>
      <c r="E42" s="135"/>
      <c r="F42" s="33" t="s">
        <v>11</v>
      </c>
      <c r="G42" s="34">
        <v>0</v>
      </c>
      <c r="H42" s="34">
        <v>197.53</v>
      </c>
      <c r="I42" s="34">
        <v>179.24</v>
      </c>
    </row>
    <row r="43" spans="1:9" x14ac:dyDescent="0.25">
      <c r="A43" s="134"/>
      <c r="B43" s="134"/>
      <c r="C43" s="33" t="s">
        <v>26</v>
      </c>
      <c r="D43" s="33" t="s">
        <v>29</v>
      </c>
      <c r="E43" s="33" t="s">
        <v>31</v>
      </c>
      <c r="F43" s="33" t="s">
        <v>14</v>
      </c>
      <c r="G43" s="34">
        <v>0</v>
      </c>
      <c r="H43" s="34">
        <v>234.99</v>
      </c>
      <c r="I43" s="34">
        <v>188.1</v>
      </c>
    </row>
    <row r="44" spans="1:9" x14ac:dyDescent="0.25">
      <c r="A44" s="134"/>
      <c r="B44" s="134"/>
      <c r="C44" s="133" t="s">
        <v>23</v>
      </c>
      <c r="D44" s="133" t="s">
        <v>29</v>
      </c>
      <c r="E44" s="133" t="s">
        <v>32</v>
      </c>
      <c r="F44" s="33" t="s">
        <v>10</v>
      </c>
      <c r="G44" s="34">
        <v>0</v>
      </c>
      <c r="H44" s="34">
        <v>370.16</v>
      </c>
      <c r="I44" s="34">
        <v>244.71</v>
      </c>
    </row>
    <row r="45" spans="1:9" x14ac:dyDescent="0.25">
      <c r="A45" s="134"/>
      <c r="B45" s="134"/>
      <c r="C45" s="134"/>
      <c r="D45" s="134"/>
      <c r="E45" s="134"/>
      <c r="F45" s="33" t="s">
        <v>25</v>
      </c>
      <c r="G45" s="34">
        <v>0</v>
      </c>
      <c r="H45" s="34">
        <v>269.73</v>
      </c>
      <c r="I45" s="34">
        <v>153.63999999999999</v>
      </c>
    </row>
    <row r="46" spans="1:9" x14ac:dyDescent="0.25">
      <c r="A46" s="134"/>
      <c r="B46" s="134"/>
      <c r="C46" s="135"/>
      <c r="D46" s="135"/>
      <c r="E46" s="135"/>
      <c r="F46" s="33" t="s">
        <v>11</v>
      </c>
      <c r="G46" s="34">
        <v>0</v>
      </c>
      <c r="H46" s="34">
        <v>169.31</v>
      </c>
      <c r="I46" s="34">
        <v>153.63999999999999</v>
      </c>
    </row>
    <row r="47" spans="1:9" x14ac:dyDescent="0.25">
      <c r="A47" s="135"/>
      <c r="B47" s="135"/>
      <c r="C47" s="33" t="s">
        <v>26</v>
      </c>
      <c r="D47" s="33" t="s">
        <v>29</v>
      </c>
      <c r="E47" s="33" t="s">
        <v>32</v>
      </c>
      <c r="F47" s="33" t="s">
        <v>14</v>
      </c>
      <c r="G47" s="34">
        <v>0</v>
      </c>
      <c r="H47" s="34">
        <v>201.42</v>
      </c>
      <c r="I47" s="34">
        <v>161.22999999999999</v>
      </c>
    </row>
    <row r="48" spans="1:9" x14ac:dyDescent="0.25">
      <c r="A48" s="133">
        <v>2017</v>
      </c>
      <c r="B48" s="133" t="s">
        <v>33</v>
      </c>
      <c r="C48" s="133" t="s">
        <v>23</v>
      </c>
      <c r="D48" s="133" t="s">
        <v>14</v>
      </c>
      <c r="E48" s="133" t="s">
        <v>14</v>
      </c>
      <c r="F48" s="33" t="s">
        <v>10</v>
      </c>
      <c r="G48" s="34">
        <v>0</v>
      </c>
      <c r="H48" s="34">
        <v>692.39</v>
      </c>
      <c r="I48" s="34">
        <v>407.85</v>
      </c>
    </row>
    <row r="49" spans="1:9" x14ac:dyDescent="0.25">
      <c r="A49" s="134"/>
      <c r="B49" s="134"/>
      <c r="C49" s="134"/>
      <c r="D49" s="134"/>
      <c r="E49" s="134"/>
      <c r="F49" s="33" t="s">
        <v>25</v>
      </c>
      <c r="G49" s="34">
        <v>0</v>
      </c>
      <c r="H49" s="34">
        <v>494.84</v>
      </c>
      <c r="I49" s="34">
        <v>256.06</v>
      </c>
    </row>
    <row r="50" spans="1:9" x14ac:dyDescent="0.25">
      <c r="A50" s="134"/>
      <c r="B50" s="134"/>
      <c r="C50" s="135"/>
      <c r="D50" s="135"/>
      <c r="E50" s="135"/>
      <c r="F50" s="33" t="s">
        <v>11</v>
      </c>
      <c r="G50" s="34">
        <v>0</v>
      </c>
      <c r="H50" s="34">
        <v>297.27</v>
      </c>
      <c r="I50" s="34">
        <v>256.06</v>
      </c>
    </row>
    <row r="51" spans="1:9" x14ac:dyDescent="0.25">
      <c r="A51" s="135"/>
      <c r="B51" s="135"/>
      <c r="C51" s="33" t="s">
        <v>26</v>
      </c>
      <c r="D51" s="33" t="s">
        <v>14</v>
      </c>
      <c r="E51" s="33" t="s">
        <v>14</v>
      </c>
      <c r="F51" s="33" t="s">
        <v>14</v>
      </c>
      <c r="G51" s="34">
        <v>0</v>
      </c>
      <c r="H51" s="34">
        <v>335.7</v>
      </c>
      <c r="I51" s="34">
        <v>268.70999999999998</v>
      </c>
    </row>
    <row r="52" spans="1:9" x14ac:dyDescent="0.25">
      <c r="A52" s="133">
        <v>2017</v>
      </c>
      <c r="B52" s="133" t="s">
        <v>34</v>
      </c>
      <c r="C52" s="133" t="s">
        <v>26</v>
      </c>
      <c r="D52" s="133" t="s">
        <v>35</v>
      </c>
      <c r="E52" s="33" t="s">
        <v>36</v>
      </c>
      <c r="F52" s="33" t="s">
        <v>14</v>
      </c>
      <c r="G52" s="34">
        <v>0</v>
      </c>
      <c r="H52" s="34">
        <v>184.63</v>
      </c>
      <c r="I52" s="34">
        <v>147.79</v>
      </c>
    </row>
    <row r="53" spans="1:9" x14ac:dyDescent="0.25">
      <c r="A53" s="135"/>
      <c r="B53" s="135"/>
      <c r="C53" s="135"/>
      <c r="D53" s="135"/>
      <c r="E53" s="33" t="s">
        <v>37</v>
      </c>
      <c r="F53" s="33" t="s">
        <v>14</v>
      </c>
      <c r="G53" s="34">
        <v>0</v>
      </c>
      <c r="H53" s="34">
        <v>201.42</v>
      </c>
      <c r="I53" s="34">
        <v>161.22999999999999</v>
      </c>
    </row>
    <row r="54" spans="1:9" x14ac:dyDescent="0.25">
      <c r="A54" s="133">
        <v>2017</v>
      </c>
      <c r="B54" s="133" t="s">
        <v>60</v>
      </c>
      <c r="C54" s="133" t="s">
        <v>61</v>
      </c>
      <c r="D54" s="33" t="s">
        <v>30</v>
      </c>
      <c r="E54" s="33" t="s">
        <v>14</v>
      </c>
      <c r="F54" s="33" t="s">
        <v>14</v>
      </c>
      <c r="G54" s="34">
        <v>4.6399999999999997</v>
      </c>
      <c r="H54" s="34">
        <v>0</v>
      </c>
      <c r="I54" s="34">
        <v>0</v>
      </c>
    </row>
    <row r="55" spans="1:9" x14ac:dyDescent="0.25">
      <c r="A55" s="135"/>
      <c r="B55" s="135"/>
      <c r="C55" s="135"/>
      <c r="D55" s="33" t="s">
        <v>30</v>
      </c>
      <c r="E55" s="33" t="s">
        <v>14</v>
      </c>
      <c r="F55" s="33" t="s">
        <v>14</v>
      </c>
      <c r="G55" s="34">
        <v>23.95</v>
      </c>
      <c r="H55" s="34">
        <v>0</v>
      </c>
      <c r="I55" s="34">
        <v>0</v>
      </c>
    </row>
    <row r="57" spans="1:9" x14ac:dyDescent="0.25">
      <c r="C57" s="128" t="s">
        <v>56</v>
      </c>
      <c r="D57" s="129"/>
      <c r="E57" s="129"/>
      <c r="F57" s="129"/>
      <c r="G57" s="129"/>
      <c r="H57" s="129"/>
      <c r="I57" s="129"/>
    </row>
    <row r="58" spans="1:9" x14ac:dyDescent="0.25">
      <c r="B58" s="130" t="s">
        <v>18</v>
      </c>
      <c r="C58" s="130" t="s">
        <v>0</v>
      </c>
      <c r="D58" s="130" t="s">
        <v>1</v>
      </c>
      <c r="E58" s="130" t="s">
        <v>57</v>
      </c>
      <c r="F58" s="130" t="s">
        <v>2</v>
      </c>
      <c r="G58" s="130" t="s">
        <v>3</v>
      </c>
      <c r="H58" s="88"/>
      <c r="I58" s="88"/>
    </row>
    <row r="59" spans="1:9" x14ac:dyDescent="0.25">
      <c r="B59" s="88"/>
      <c r="C59" s="88"/>
      <c r="D59" s="88"/>
      <c r="E59" s="88"/>
      <c r="F59" s="88"/>
      <c r="G59" s="130" t="s">
        <v>4</v>
      </c>
      <c r="H59" s="88"/>
      <c r="I59" s="32" t="s">
        <v>5</v>
      </c>
    </row>
    <row r="60" spans="1:9" x14ac:dyDescent="0.25">
      <c r="B60" s="88"/>
      <c r="C60" s="88"/>
      <c r="D60" s="88"/>
      <c r="E60" s="88"/>
      <c r="F60" s="88"/>
      <c r="G60" s="32" t="s">
        <v>6</v>
      </c>
      <c r="H60" s="32" t="s">
        <v>7</v>
      </c>
      <c r="I60" s="32" t="s">
        <v>7</v>
      </c>
    </row>
    <row r="61" spans="1:9" x14ac:dyDescent="0.25">
      <c r="B61" s="127">
        <v>2018</v>
      </c>
      <c r="C61" s="127" t="s">
        <v>8</v>
      </c>
      <c r="D61" s="127" t="s">
        <v>9</v>
      </c>
      <c r="E61" s="127" t="s">
        <v>58</v>
      </c>
      <c r="F61" s="33" t="s">
        <v>10</v>
      </c>
      <c r="G61" s="34">
        <v>15.64</v>
      </c>
      <c r="H61" s="34">
        <v>120.37</v>
      </c>
      <c r="I61" s="34">
        <v>455.38</v>
      </c>
    </row>
    <row r="62" spans="1:9" x14ac:dyDescent="0.25">
      <c r="B62" s="88"/>
      <c r="C62" s="88"/>
      <c r="D62" s="88"/>
      <c r="E62" s="88"/>
      <c r="F62" s="33" t="s">
        <v>11</v>
      </c>
      <c r="G62" s="34">
        <v>10.76</v>
      </c>
      <c r="H62" s="34">
        <v>120.37</v>
      </c>
      <c r="I62" s="34">
        <v>276.43</v>
      </c>
    </row>
    <row r="63" spans="1:9" x14ac:dyDescent="0.25">
      <c r="B63" s="88"/>
      <c r="C63" s="88"/>
      <c r="D63" s="127" t="s">
        <v>12</v>
      </c>
      <c r="E63" s="127" t="s">
        <v>58</v>
      </c>
      <c r="F63" s="33" t="s">
        <v>10</v>
      </c>
      <c r="G63" s="34">
        <v>15.64</v>
      </c>
      <c r="H63" s="34">
        <v>100.48</v>
      </c>
      <c r="I63" s="34">
        <v>0</v>
      </c>
    </row>
    <row r="64" spans="1:9" x14ac:dyDescent="0.25">
      <c r="B64" s="88"/>
      <c r="C64" s="88"/>
      <c r="D64" s="88"/>
      <c r="E64" s="88"/>
      <c r="F64" s="33" t="s">
        <v>11</v>
      </c>
      <c r="G64" s="34">
        <v>10.76</v>
      </c>
      <c r="H64" s="34">
        <v>100.48</v>
      </c>
      <c r="I64" s="34">
        <v>0</v>
      </c>
    </row>
    <row r="65" spans="1:9" x14ac:dyDescent="0.25">
      <c r="B65" s="88"/>
      <c r="C65" s="88"/>
      <c r="D65" s="33" t="s">
        <v>13</v>
      </c>
      <c r="E65" s="33" t="s">
        <v>58</v>
      </c>
      <c r="F65" s="33" t="s">
        <v>14</v>
      </c>
      <c r="G65" s="34">
        <v>7.46</v>
      </c>
      <c r="H65" s="34">
        <v>0</v>
      </c>
      <c r="I65" s="34">
        <v>0</v>
      </c>
    </row>
    <row r="66" spans="1:9" x14ac:dyDescent="0.25">
      <c r="B66" s="127">
        <v>2018</v>
      </c>
      <c r="C66" s="127" t="s">
        <v>15</v>
      </c>
      <c r="D66" s="127" t="s">
        <v>9</v>
      </c>
      <c r="E66" s="127" t="s">
        <v>58</v>
      </c>
      <c r="F66" s="33" t="s">
        <v>10</v>
      </c>
      <c r="G66" s="34">
        <v>34.43</v>
      </c>
      <c r="H66" s="34">
        <v>135.84</v>
      </c>
      <c r="I66" s="34">
        <v>455.38</v>
      </c>
    </row>
    <row r="67" spans="1:9" x14ac:dyDescent="0.25">
      <c r="B67" s="88"/>
      <c r="C67" s="88"/>
      <c r="D67" s="88"/>
      <c r="E67" s="88"/>
      <c r="F67" s="33" t="s">
        <v>11</v>
      </c>
      <c r="G67" s="34">
        <v>16.600000000000001</v>
      </c>
      <c r="H67" s="34">
        <v>135.84</v>
      </c>
      <c r="I67" s="34">
        <v>276.43</v>
      </c>
    </row>
    <row r="68" spans="1:9" x14ac:dyDescent="0.25">
      <c r="B68" s="88"/>
      <c r="C68" s="88"/>
      <c r="D68" s="127" t="s">
        <v>12</v>
      </c>
      <c r="E68" s="127" t="s">
        <v>58</v>
      </c>
      <c r="F68" s="33" t="s">
        <v>10</v>
      </c>
      <c r="G68" s="34">
        <v>34.43</v>
      </c>
      <c r="H68" s="34">
        <v>114.71</v>
      </c>
      <c r="I68" s="34">
        <v>0</v>
      </c>
    </row>
    <row r="69" spans="1:9" x14ac:dyDescent="0.25">
      <c r="B69" s="88"/>
      <c r="C69" s="88"/>
      <c r="D69" s="88"/>
      <c r="E69" s="88"/>
      <c r="F69" s="33" t="s">
        <v>11</v>
      </c>
      <c r="G69" s="34">
        <v>16.600000000000001</v>
      </c>
      <c r="H69" s="34">
        <v>114.71</v>
      </c>
      <c r="I69" s="34">
        <v>0</v>
      </c>
    </row>
    <row r="70" spans="1:9" x14ac:dyDescent="0.25">
      <c r="B70" s="88"/>
      <c r="C70" s="88"/>
      <c r="D70" s="127" t="s">
        <v>16</v>
      </c>
      <c r="E70" s="127" t="s">
        <v>58</v>
      </c>
      <c r="F70" s="33" t="s">
        <v>14</v>
      </c>
      <c r="G70" s="34">
        <v>16.600000000000001</v>
      </c>
      <c r="H70" s="34">
        <v>0</v>
      </c>
      <c r="I70" s="34">
        <v>0</v>
      </c>
    </row>
    <row r="71" spans="1:9" x14ac:dyDescent="0.25">
      <c r="B71" s="88"/>
      <c r="C71" s="88"/>
      <c r="D71" s="88"/>
      <c r="E71" s="88"/>
      <c r="F71" s="33" t="s">
        <v>10</v>
      </c>
      <c r="G71" s="34">
        <v>0</v>
      </c>
      <c r="H71" s="34">
        <v>965.34</v>
      </c>
      <c r="I71" s="34">
        <v>455.38</v>
      </c>
    </row>
    <row r="72" spans="1:9" x14ac:dyDescent="0.25">
      <c r="B72" s="88"/>
      <c r="C72" s="88"/>
      <c r="D72" s="88"/>
      <c r="E72" s="88"/>
      <c r="F72" s="33" t="s">
        <v>11</v>
      </c>
      <c r="G72" s="34">
        <v>0</v>
      </c>
      <c r="H72" s="34">
        <v>135.84</v>
      </c>
      <c r="I72" s="34">
        <v>276.43</v>
      </c>
    </row>
    <row r="73" spans="1:9" x14ac:dyDescent="0.25">
      <c r="B73" s="88"/>
      <c r="C73" s="88"/>
      <c r="D73" s="127" t="s">
        <v>17</v>
      </c>
      <c r="E73" s="127" t="s">
        <v>58</v>
      </c>
      <c r="F73" s="33" t="s">
        <v>14</v>
      </c>
      <c r="G73" s="34">
        <v>16.600000000000001</v>
      </c>
      <c r="H73" s="34">
        <v>0</v>
      </c>
      <c r="I73" s="34">
        <v>0</v>
      </c>
    </row>
    <row r="74" spans="1:9" x14ac:dyDescent="0.25">
      <c r="B74" s="88"/>
      <c r="C74" s="88"/>
      <c r="D74" s="88"/>
      <c r="E74" s="88"/>
      <c r="F74" s="33" t="s">
        <v>10</v>
      </c>
      <c r="G74" s="34">
        <v>0</v>
      </c>
      <c r="H74" s="34">
        <v>944.21</v>
      </c>
      <c r="I74" s="34">
        <v>0</v>
      </c>
    </row>
    <row r="75" spans="1:9" x14ac:dyDescent="0.25">
      <c r="B75" s="88"/>
      <c r="C75" s="88"/>
      <c r="D75" s="88"/>
      <c r="E75" s="88"/>
      <c r="F75" s="33" t="s">
        <v>11</v>
      </c>
      <c r="G75" s="34">
        <v>0</v>
      </c>
      <c r="H75" s="34">
        <v>114.71</v>
      </c>
      <c r="I75" s="34">
        <v>0</v>
      </c>
    </row>
    <row r="77" spans="1:9" x14ac:dyDescent="0.25">
      <c r="B77" s="128" t="s">
        <v>19</v>
      </c>
      <c r="C77" s="131"/>
      <c r="D77" s="131"/>
      <c r="E77" s="131"/>
      <c r="F77" s="131"/>
      <c r="G77" s="131"/>
      <c r="H77" s="131"/>
      <c r="I77" s="131"/>
    </row>
    <row r="78" spans="1:9" x14ac:dyDescent="0.25">
      <c r="A78" s="130" t="s">
        <v>18</v>
      </c>
      <c r="B78" s="130" t="s">
        <v>0</v>
      </c>
      <c r="C78" s="130" t="s">
        <v>1</v>
      </c>
      <c r="D78" s="130" t="s">
        <v>20</v>
      </c>
      <c r="E78" s="130" t="s">
        <v>21</v>
      </c>
      <c r="F78" s="130" t="s">
        <v>2</v>
      </c>
      <c r="G78" s="130" t="s">
        <v>3</v>
      </c>
      <c r="H78" s="132"/>
      <c r="I78" s="132"/>
    </row>
    <row r="79" spans="1:9" x14ac:dyDescent="0.25">
      <c r="A79" s="132"/>
      <c r="B79" s="132"/>
      <c r="C79" s="132"/>
      <c r="D79" s="132"/>
      <c r="E79" s="132"/>
      <c r="F79" s="132"/>
      <c r="G79" s="130" t="s">
        <v>4</v>
      </c>
      <c r="H79" s="132"/>
      <c r="I79" s="32" t="s">
        <v>5</v>
      </c>
    </row>
    <row r="80" spans="1:9" x14ac:dyDescent="0.25">
      <c r="A80" s="132"/>
      <c r="B80" s="132"/>
      <c r="C80" s="132"/>
      <c r="D80" s="132"/>
      <c r="E80" s="132"/>
      <c r="F80" s="132"/>
      <c r="G80" s="32" t="s">
        <v>6</v>
      </c>
      <c r="H80" s="32" t="s">
        <v>7</v>
      </c>
      <c r="I80" s="32" t="s">
        <v>7</v>
      </c>
    </row>
    <row r="81" spans="1:9" x14ac:dyDescent="0.25">
      <c r="A81" s="133">
        <v>2018</v>
      </c>
      <c r="B81" s="133" t="s">
        <v>22</v>
      </c>
      <c r="C81" s="133" t="s">
        <v>23</v>
      </c>
      <c r="D81" s="133" t="s">
        <v>24</v>
      </c>
      <c r="E81" s="133" t="s">
        <v>24</v>
      </c>
      <c r="F81" s="33" t="s">
        <v>10</v>
      </c>
      <c r="G81" s="34">
        <v>0</v>
      </c>
      <c r="H81" s="34">
        <v>799.66</v>
      </c>
      <c r="I81" s="34">
        <v>455.38</v>
      </c>
    </row>
    <row r="82" spans="1:9" x14ac:dyDescent="0.25">
      <c r="A82" s="134"/>
      <c r="B82" s="134"/>
      <c r="C82" s="134"/>
      <c r="D82" s="134"/>
      <c r="E82" s="134"/>
      <c r="F82" s="33" t="s">
        <v>25</v>
      </c>
      <c r="G82" s="34">
        <v>0</v>
      </c>
      <c r="H82" s="34">
        <v>570.57000000000005</v>
      </c>
      <c r="I82" s="34">
        <v>276.43</v>
      </c>
    </row>
    <row r="83" spans="1:9" x14ac:dyDescent="0.25">
      <c r="A83" s="134"/>
      <c r="B83" s="134"/>
      <c r="C83" s="135"/>
      <c r="D83" s="135"/>
      <c r="E83" s="135"/>
      <c r="F83" s="33" t="s">
        <v>11</v>
      </c>
      <c r="G83" s="34">
        <v>0</v>
      </c>
      <c r="H83" s="34">
        <v>341.49</v>
      </c>
      <c r="I83" s="34">
        <v>276.43</v>
      </c>
    </row>
    <row r="84" spans="1:9" x14ac:dyDescent="0.25">
      <c r="A84" s="134"/>
      <c r="B84" s="134"/>
      <c r="C84" s="33" t="s">
        <v>38</v>
      </c>
      <c r="D84" s="33" t="s">
        <v>24</v>
      </c>
      <c r="E84" s="33" t="s">
        <v>24</v>
      </c>
      <c r="F84" s="33" t="s">
        <v>14</v>
      </c>
      <c r="G84" s="34">
        <v>0</v>
      </c>
      <c r="H84" s="34">
        <v>173.34</v>
      </c>
      <c r="I84" s="34">
        <v>291.33999999999997</v>
      </c>
    </row>
    <row r="85" spans="1:9" x14ac:dyDescent="0.25">
      <c r="A85" s="134"/>
      <c r="B85" s="134"/>
      <c r="C85" s="33" t="s">
        <v>26</v>
      </c>
      <c r="D85" s="33" t="s">
        <v>24</v>
      </c>
      <c r="E85" s="33" t="s">
        <v>24</v>
      </c>
      <c r="F85" s="33" t="s">
        <v>14</v>
      </c>
      <c r="G85" s="34">
        <v>0</v>
      </c>
      <c r="H85" s="34">
        <v>414.72</v>
      </c>
      <c r="I85" s="34">
        <v>291.33999999999997</v>
      </c>
    </row>
    <row r="86" spans="1:9" x14ac:dyDescent="0.25">
      <c r="A86" s="134"/>
      <c r="B86" s="134"/>
      <c r="C86" s="33" t="s">
        <v>38</v>
      </c>
      <c r="D86" s="33" t="s">
        <v>24</v>
      </c>
      <c r="E86" s="33" t="s">
        <v>27</v>
      </c>
      <c r="F86" s="33" t="s">
        <v>14</v>
      </c>
      <c r="G86" s="34">
        <v>0</v>
      </c>
      <c r="H86" s="34">
        <v>151.38</v>
      </c>
      <c r="I86" s="34">
        <v>291.33999999999997</v>
      </c>
    </row>
    <row r="87" spans="1:9" x14ac:dyDescent="0.25">
      <c r="A87" s="135"/>
      <c r="B87" s="135"/>
      <c r="C87" s="33" t="s">
        <v>26</v>
      </c>
      <c r="D87" s="33" t="s">
        <v>24</v>
      </c>
      <c r="E87" s="33" t="s">
        <v>27</v>
      </c>
      <c r="F87" s="33" t="s">
        <v>14</v>
      </c>
      <c r="G87" s="34">
        <v>0</v>
      </c>
      <c r="H87" s="34">
        <v>392.76</v>
      </c>
      <c r="I87" s="34">
        <v>291.33999999999997</v>
      </c>
    </row>
    <row r="88" spans="1:9" x14ac:dyDescent="0.25">
      <c r="A88" s="133">
        <v>18</v>
      </c>
      <c r="B88" s="133" t="s">
        <v>28</v>
      </c>
      <c r="C88" s="133" t="s">
        <v>23</v>
      </c>
      <c r="D88" s="133" t="s">
        <v>29</v>
      </c>
      <c r="E88" s="133" t="s">
        <v>30</v>
      </c>
      <c r="F88" s="33" t="s">
        <v>10</v>
      </c>
      <c r="G88" s="34">
        <v>0</v>
      </c>
      <c r="H88" s="34">
        <v>559.76</v>
      </c>
      <c r="I88" s="34">
        <v>318.77</v>
      </c>
    </row>
    <row r="89" spans="1:9" x14ac:dyDescent="0.25">
      <c r="A89" s="134"/>
      <c r="B89" s="134"/>
      <c r="C89" s="134"/>
      <c r="D89" s="134"/>
      <c r="E89" s="134"/>
      <c r="F89" s="33" t="s">
        <v>25</v>
      </c>
      <c r="G89" s="34">
        <v>0</v>
      </c>
      <c r="H89" s="34">
        <v>399.4</v>
      </c>
      <c r="I89" s="34">
        <v>193.5</v>
      </c>
    </row>
    <row r="90" spans="1:9" x14ac:dyDescent="0.25">
      <c r="A90" s="134"/>
      <c r="B90" s="134"/>
      <c r="C90" s="135"/>
      <c r="D90" s="135"/>
      <c r="E90" s="135"/>
      <c r="F90" s="33" t="s">
        <v>11</v>
      </c>
      <c r="G90" s="34">
        <v>0</v>
      </c>
      <c r="H90" s="34">
        <v>239.04</v>
      </c>
      <c r="I90" s="34">
        <v>193.5</v>
      </c>
    </row>
    <row r="91" spans="1:9" x14ac:dyDescent="0.25">
      <c r="A91" s="134"/>
      <c r="B91" s="134"/>
      <c r="C91" s="33" t="s">
        <v>38</v>
      </c>
      <c r="D91" s="33" t="s">
        <v>29</v>
      </c>
      <c r="E91" s="33" t="s">
        <v>30</v>
      </c>
      <c r="F91" s="33" t="s">
        <v>14</v>
      </c>
      <c r="G91" s="34">
        <v>0</v>
      </c>
      <c r="H91" s="34">
        <v>121.34</v>
      </c>
      <c r="I91" s="34">
        <v>203.94</v>
      </c>
    </row>
    <row r="92" spans="1:9" x14ac:dyDescent="0.25">
      <c r="A92" s="134"/>
      <c r="B92" s="134"/>
      <c r="C92" s="33" t="s">
        <v>26</v>
      </c>
      <c r="D92" s="33" t="s">
        <v>29</v>
      </c>
      <c r="E92" s="33" t="s">
        <v>30</v>
      </c>
      <c r="F92" s="33" t="s">
        <v>14</v>
      </c>
      <c r="G92" s="34">
        <v>0</v>
      </c>
      <c r="H92" s="34">
        <v>290.3</v>
      </c>
      <c r="I92" s="34">
        <v>203.94</v>
      </c>
    </row>
    <row r="93" spans="1:9" x14ac:dyDescent="0.25">
      <c r="A93" s="134"/>
      <c r="B93" s="134"/>
      <c r="C93" s="133" t="s">
        <v>23</v>
      </c>
      <c r="D93" s="133" t="s">
        <v>29</v>
      </c>
      <c r="E93" s="133" t="s">
        <v>31</v>
      </c>
      <c r="F93" s="33" t="s">
        <v>10</v>
      </c>
      <c r="G93" s="34">
        <v>0</v>
      </c>
      <c r="H93" s="34">
        <v>559.76</v>
      </c>
      <c r="I93" s="34">
        <v>318.77</v>
      </c>
    </row>
    <row r="94" spans="1:9" x14ac:dyDescent="0.25">
      <c r="A94" s="134"/>
      <c r="B94" s="134"/>
      <c r="C94" s="134"/>
      <c r="D94" s="134"/>
      <c r="E94" s="134"/>
      <c r="F94" s="33" t="s">
        <v>25</v>
      </c>
      <c r="G94" s="34">
        <v>0</v>
      </c>
      <c r="H94" s="34">
        <v>399.4</v>
      </c>
      <c r="I94" s="34">
        <v>193.5</v>
      </c>
    </row>
    <row r="95" spans="1:9" x14ac:dyDescent="0.25">
      <c r="A95" s="134"/>
      <c r="B95" s="134"/>
      <c r="C95" s="135"/>
      <c r="D95" s="135"/>
      <c r="E95" s="135"/>
      <c r="F95" s="33" t="s">
        <v>11</v>
      </c>
      <c r="G95" s="34">
        <v>0</v>
      </c>
      <c r="H95" s="34">
        <v>239.04</v>
      </c>
      <c r="I95" s="34">
        <v>193.5</v>
      </c>
    </row>
    <row r="96" spans="1:9" x14ac:dyDescent="0.25">
      <c r="A96" s="134"/>
      <c r="B96" s="134"/>
      <c r="C96" s="33" t="s">
        <v>38</v>
      </c>
      <c r="D96" s="33" t="s">
        <v>29</v>
      </c>
      <c r="E96" s="33" t="s">
        <v>31</v>
      </c>
      <c r="F96" s="33" t="s">
        <v>14</v>
      </c>
      <c r="G96" s="34">
        <v>0</v>
      </c>
      <c r="H96" s="34">
        <v>121.34</v>
      </c>
      <c r="I96" s="34">
        <v>203.94</v>
      </c>
    </row>
    <row r="97" spans="1:9" x14ac:dyDescent="0.25">
      <c r="A97" s="134"/>
      <c r="B97" s="134"/>
      <c r="C97" s="33" t="s">
        <v>26</v>
      </c>
      <c r="D97" s="33" t="s">
        <v>29</v>
      </c>
      <c r="E97" s="33" t="s">
        <v>31</v>
      </c>
      <c r="F97" s="33" t="s">
        <v>14</v>
      </c>
      <c r="G97" s="34">
        <v>0</v>
      </c>
      <c r="H97" s="34">
        <v>290.3</v>
      </c>
      <c r="I97" s="34">
        <v>203.94</v>
      </c>
    </row>
    <row r="98" spans="1:9" x14ac:dyDescent="0.25">
      <c r="A98" s="134"/>
      <c r="B98" s="134"/>
      <c r="C98" s="133" t="s">
        <v>23</v>
      </c>
      <c r="D98" s="133" t="s">
        <v>29</v>
      </c>
      <c r="E98" s="133" t="s">
        <v>32</v>
      </c>
      <c r="F98" s="33" t="s">
        <v>10</v>
      </c>
      <c r="G98" s="34">
        <v>0</v>
      </c>
      <c r="H98" s="34">
        <v>479.79</v>
      </c>
      <c r="I98" s="34">
        <v>273.23</v>
      </c>
    </row>
    <row r="99" spans="1:9" x14ac:dyDescent="0.25">
      <c r="A99" s="134"/>
      <c r="B99" s="134"/>
      <c r="C99" s="134"/>
      <c r="D99" s="134"/>
      <c r="E99" s="134"/>
      <c r="F99" s="33" t="s">
        <v>25</v>
      </c>
      <c r="G99" s="34">
        <v>0</v>
      </c>
      <c r="H99" s="34">
        <v>342.34</v>
      </c>
      <c r="I99" s="34">
        <v>165.86</v>
      </c>
    </row>
    <row r="100" spans="1:9" x14ac:dyDescent="0.25">
      <c r="A100" s="134"/>
      <c r="B100" s="134"/>
      <c r="C100" s="135"/>
      <c r="D100" s="135"/>
      <c r="E100" s="135"/>
      <c r="F100" s="33" t="s">
        <v>11</v>
      </c>
      <c r="G100" s="34">
        <v>0</v>
      </c>
      <c r="H100" s="34">
        <v>204.89</v>
      </c>
      <c r="I100" s="34">
        <v>165.86</v>
      </c>
    </row>
    <row r="101" spans="1:9" x14ac:dyDescent="0.25">
      <c r="A101" s="134"/>
      <c r="B101" s="134"/>
      <c r="C101" s="33" t="s">
        <v>38</v>
      </c>
      <c r="D101" s="33" t="s">
        <v>29</v>
      </c>
      <c r="E101" s="33" t="s">
        <v>32</v>
      </c>
      <c r="F101" s="33" t="s">
        <v>14</v>
      </c>
      <c r="G101" s="34">
        <v>0</v>
      </c>
      <c r="H101" s="34">
        <v>104</v>
      </c>
      <c r="I101" s="34">
        <v>174.8</v>
      </c>
    </row>
    <row r="102" spans="1:9" x14ac:dyDescent="0.25">
      <c r="A102" s="135"/>
      <c r="B102" s="135"/>
      <c r="C102" s="33" t="s">
        <v>26</v>
      </c>
      <c r="D102" s="33" t="s">
        <v>29</v>
      </c>
      <c r="E102" s="33" t="s">
        <v>32</v>
      </c>
      <c r="F102" s="33" t="s">
        <v>14</v>
      </c>
      <c r="G102" s="34">
        <v>0</v>
      </c>
      <c r="H102" s="34">
        <v>248.83</v>
      </c>
      <c r="I102" s="34">
        <v>174.8</v>
      </c>
    </row>
    <row r="103" spans="1:9" x14ac:dyDescent="0.25">
      <c r="A103" s="133">
        <v>18</v>
      </c>
      <c r="B103" s="133" t="s">
        <v>33</v>
      </c>
      <c r="C103" s="133" t="s">
        <v>23</v>
      </c>
      <c r="D103" s="133" t="s">
        <v>14</v>
      </c>
      <c r="E103" s="133" t="s">
        <v>14</v>
      </c>
      <c r="F103" s="33" t="s">
        <v>10</v>
      </c>
      <c r="G103" s="34">
        <v>0</v>
      </c>
      <c r="H103" s="34">
        <v>902.93</v>
      </c>
      <c r="I103" s="34">
        <v>455.38</v>
      </c>
    </row>
    <row r="104" spans="1:9" x14ac:dyDescent="0.25">
      <c r="A104" s="134"/>
      <c r="B104" s="134"/>
      <c r="C104" s="134"/>
      <c r="D104" s="134"/>
      <c r="E104" s="134"/>
      <c r="F104" s="33" t="s">
        <v>25</v>
      </c>
      <c r="G104" s="34">
        <v>0</v>
      </c>
      <c r="H104" s="34">
        <v>632.54</v>
      </c>
      <c r="I104" s="34">
        <v>276.43</v>
      </c>
    </row>
    <row r="105" spans="1:9" x14ac:dyDescent="0.25">
      <c r="A105" s="134"/>
      <c r="B105" s="134"/>
      <c r="C105" s="135"/>
      <c r="D105" s="135"/>
      <c r="E105" s="135"/>
      <c r="F105" s="33" t="s">
        <v>11</v>
      </c>
      <c r="G105" s="34">
        <v>0</v>
      </c>
      <c r="H105" s="34">
        <v>362.14</v>
      </c>
      <c r="I105" s="34">
        <v>276.43</v>
      </c>
    </row>
    <row r="106" spans="1:9" x14ac:dyDescent="0.25">
      <c r="A106" s="134"/>
      <c r="B106" s="134"/>
      <c r="C106" s="33" t="s">
        <v>38</v>
      </c>
      <c r="D106" s="33" t="s">
        <v>14</v>
      </c>
      <c r="E106" s="33" t="s">
        <v>14</v>
      </c>
      <c r="F106" s="33" t="s">
        <v>14</v>
      </c>
      <c r="G106" s="34">
        <v>0</v>
      </c>
      <c r="H106" s="34">
        <v>173.34</v>
      </c>
      <c r="I106" s="34">
        <v>291.33999999999997</v>
      </c>
    </row>
    <row r="107" spans="1:9" x14ac:dyDescent="0.25">
      <c r="A107" s="135"/>
      <c r="B107" s="135"/>
      <c r="C107" s="33" t="s">
        <v>26</v>
      </c>
      <c r="D107" s="33" t="s">
        <v>14</v>
      </c>
      <c r="E107" s="33" t="s">
        <v>14</v>
      </c>
      <c r="F107" s="33" t="s">
        <v>14</v>
      </c>
      <c r="G107" s="34">
        <v>0</v>
      </c>
      <c r="H107" s="34">
        <v>414.72</v>
      </c>
      <c r="I107" s="34">
        <v>291.33999999999997</v>
      </c>
    </row>
    <row r="108" spans="1:9" x14ac:dyDescent="0.25">
      <c r="A108" s="133">
        <v>18</v>
      </c>
      <c r="B108" s="133" t="s">
        <v>34</v>
      </c>
      <c r="C108" s="133" t="s">
        <v>26</v>
      </c>
      <c r="D108" s="133" t="s">
        <v>35</v>
      </c>
      <c r="E108" s="33" t="s">
        <v>36</v>
      </c>
      <c r="F108" s="33" t="s">
        <v>14</v>
      </c>
      <c r="G108" s="34">
        <v>0</v>
      </c>
      <c r="H108" s="34">
        <v>228.1</v>
      </c>
      <c r="I108" s="34">
        <v>160.24</v>
      </c>
    </row>
    <row r="109" spans="1:9" x14ac:dyDescent="0.25">
      <c r="A109" s="135"/>
      <c r="B109" s="135"/>
      <c r="C109" s="135"/>
      <c r="D109" s="135"/>
      <c r="E109" s="33" t="s">
        <v>37</v>
      </c>
      <c r="F109" s="33" t="s">
        <v>14</v>
      </c>
      <c r="G109" s="34">
        <v>0</v>
      </c>
      <c r="H109" s="34">
        <v>248.83</v>
      </c>
      <c r="I109" s="34">
        <v>174.8</v>
      </c>
    </row>
    <row r="111" spans="1:9" x14ac:dyDescent="0.25">
      <c r="C111" s="128" t="s">
        <v>56</v>
      </c>
      <c r="D111" s="129"/>
      <c r="E111" s="129"/>
      <c r="F111" s="129"/>
      <c r="G111" s="129"/>
      <c r="H111" s="129"/>
      <c r="I111" s="129"/>
    </row>
    <row r="112" spans="1:9" x14ac:dyDescent="0.25">
      <c r="B112" s="130" t="s">
        <v>18</v>
      </c>
      <c r="C112" s="130" t="s">
        <v>0</v>
      </c>
      <c r="D112" s="130" t="s">
        <v>1</v>
      </c>
      <c r="E112" s="130" t="s">
        <v>57</v>
      </c>
      <c r="F112" s="130" t="s">
        <v>2</v>
      </c>
      <c r="G112" s="130" t="s">
        <v>3</v>
      </c>
      <c r="H112" s="88"/>
      <c r="I112" s="88"/>
    </row>
    <row r="113" spans="2:9" x14ac:dyDescent="0.25">
      <c r="B113" s="88"/>
      <c r="C113" s="88"/>
      <c r="D113" s="88"/>
      <c r="E113" s="88"/>
      <c r="F113" s="88"/>
      <c r="G113" s="130" t="s">
        <v>4</v>
      </c>
      <c r="H113" s="88"/>
      <c r="I113" s="32" t="s">
        <v>5</v>
      </c>
    </row>
    <row r="114" spans="2:9" x14ac:dyDescent="0.25">
      <c r="B114" s="88"/>
      <c r="C114" s="88"/>
      <c r="D114" s="88"/>
      <c r="E114" s="88"/>
      <c r="F114" s="88"/>
      <c r="G114" s="32" t="s">
        <v>6</v>
      </c>
      <c r="H114" s="32" t="s">
        <v>7</v>
      </c>
      <c r="I114" s="32" t="s">
        <v>7</v>
      </c>
    </row>
    <row r="115" spans="2:9" x14ac:dyDescent="0.25">
      <c r="B115" s="127">
        <v>2019</v>
      </c>
      <c r="C115" s="127" t="s">
        <v>8</v>
      </c>
      <c r="D115" s="127" t="s">
        <v>9</v>
      </c>
      <c r="E115" s="127" t="s">
        <v>58</v>
      </c>
      <c r="F115" s="33" t="s">
        <v>10</v>
      </c>
      <c r="G115" s="34">
        <v>15.44</v>
      </c>
      <c r="H115" s="34">
        <v>83.18</v>
      </c>
      <c r="I115" s="34">
        <v>425.3</v>
      </c>
    </row>
    <row r="116" spans="2:9" x14ac:dyDescent="0.25">
      <c r="B116" s="88"/>
      <c r="C116" s="88"/>
      <c r="D116" s="88"/>
      <c r="E116" s="88"/>
      <c r="F116" s="33" t="s">
        <v>11</v>
      </c>
      <c r="G116" s="34">
        <v>13.38</v>
      </c>
      <c r="H116" s="34">
        <v>83.18</v>
      </c>
      <c r="I116" s="34">
        <v>251.55</v>
      </c>
    </row>
    <row r="117" spans="2:9" x14ac:dyDescent="0.25">
      <c r="B117" s="88"/>
      <c r="C117" s="88"/>
      <c r="D117" s="127" t="s">
        <v>12</v>
      </c>
      <c r="E117" s="127" t="s">
        <v>58</v>
      </c>
      <c r="F117" s="33" t="s">
        <v>10</v>
      </c>
      <c r="G117" s="34">
        <v>15.44</v>
      </c>
      <c r="H117" s="34">
        <v>59.03</v>
      </c>
      <c r="I117" s="34">
        <v>0</v>
      </c>
    </row>
    <row r="118" spans="2:9" x14ac:dyDescent="0.25">
      <c r="B118" s="88"/>
      <c r="C118" s="88"/>
      <c r="D118" s="88"/>
      <c r="E118" s="88"/>
      <c r="F118" s="33" t="s">
        <v>11</v>
      </c>
      <c r="G118" s="34">
        <v>13.38</v>
      </c>
      <c r="H118" s="34">
        <v>59.03</v>
      </c>
      <c r="I118" s="34">
        <v>0</v>
      </c>
    </row>
    <row r="119" spans="2:9" x14ac:dyDescent="0.25">
      <c r="B119" s="88"/>
      <c r="C119" s="88"/>
      <c r="D119" s="33" t="s">
        <v>13</v>
      </c>
      <c r="E119" s="33" t="s">
        <v>58</v>
      </c>
      <c r="F119" s="33" t="s">
        <v>14</v>
      </c>
      <c r="G119" s="34">
        <v>6.42</v>
      </c>
      <c r="H119" s="34">
        <v>0</v>
      </c>
      <c r="I119" s="34">
        <v>0</v>
      </c>
    </row>
    <row r="120" spans="2:9" x14ac:dyDescent="0.25">
      <c r="B120" s="127">
        <v>2019</v>
      </c>
      <c r="C120" s="127" t="s">
        <v>15</v>
      </c>
      <c r="D120" s="127" t="s">
        <v>9</v>
      </c>
      <c r="E120" s="127" t="s">
        <v>58</v>
      </c>
      <c r="F120" s="33" t="s">
        <v>10</v>
      </c>
      <c r="G120" s="34">
        <v>31.04</v>
      </c>
      <c r="H120" s="34">
        <v>138.77000000000001</v>
      </c>
      <c r="I120" s="34">
        <v>425.3</v>
      </c>
    </row>
    <row r="121" spans="2:9" x14ac:dyDescent="0.25">
      <c r="B121" s="88"/>
      <c r="C121" s="88"/>
      <c r="D121" s="88"/>
      <c r="E121" s="88"/>
      <c r="F121" s="33" t="s">
        <v>11</v>
      </c>
      <c r="G121" s="34">
        <v>17.59</v>
      </c>
      <c r="H121" s="34">
        <v>138.77000000000001</v>
      </c>
      <c r="I121" s="34">
        <v>251.55</v>
      </c>
    </row>
    <row r="122" spans="2:9" x14ac:dyDescent="0.25">
      <c r="B122" s="88"/>
      <c r="C122" s="88"/>
      <c r="D122" s="127" t="s">
        <v>12</v>
      </c>
      <c r="E122" s="127" t="s">
        <v>58</v>
      </c>
      <c r="F122" s="33" t="s">
        <v>10</v>
      </c>
      <c r="G122" s="34">
        <v>31.04</v>
      </c>
      <c r="H122" s="34">
        <v>112.27</v>
      </c>
      <c r="I122" s="34">
        <v>0</v>
      </c>
    </row>
    <row r="123" spans="2:9" x14ac:dyDescent="0.25">
      <c r="B123" s="88"/>
      <c r="C123" s="88"/>
      <c r="D123" s="88"/>
      <c r="E123" s="88"/>
      <c r="F123" s="33" t="s">
        <v>11</v>
      </c>
      <c r="G123" s="34">
        <v>17.59</v>
      </c>
      <c r="H123" s="34">
        <v>112.27</v>
      </c>
      <c r="I123" s="34">
        <v>0</v>
      </c>
    </row>
    <row r="124" spans="2:9" x14ac:dyDescent="0.25">
      <c r="B124" s="88"/>
      <c r="C124" s="88"/>
      <c r="D124" s="127" t="s">
        <v>16</v>
      </c>
      <c r="E124" s="127" t="s">
        <v>58</v>
      </c>
      <c r="F124" s="33" t="s">
        <v>14</v>
      </c>
      <c r="G124" s="34">
        <v>17.59</v>
      </c>
      <c r="H124" s="34">
        <v>0</v>
      </c>
      <c r="I124" s="34">
        <v>0</v>
      </c>
    </row>
    <row r="125" spans="2:9" x14ac:dyDescent="0.25">
      <c r="B125" s="88"/>
      <c r="C125" s="88"/>
      <c r="D125" s="88"/>
      <c r="E125" s="88"/>
      <c r="F125" s="33" t="s">
        <v>10</v>
      </c>
      <c r="G125" s="34">
        <v>0</v>
      </c>
      <c r="H125" s="34">
        <v>889.07</v>
      </c>
      <c r="I125" s="34">
        <v>425.3</v>
      </c>
    </row>
    <row r="126" spans="2:9" x14ac:dyDescent="0.25">
      <c r="B126" s="88"/>
      <c r="C126" s="88"/>
      <c r="D126" s="88"/>
      <c r="E126" s="88"/>
      <c r="F126" s="33" t="s">
        <v>11</v>
      </c>
      <c r="G126" s="34">
        <v>0</v>
      </c>
      <c r="H126" s="34">
        <v>138.77000000000001</v>
      </c>
      <c r="I126" s="34">
        <v>251.55</v>
      </c>
    </row>
    <row r="127" spans="2:9" x14ac:dyDescent="0.25">
      <c r="B127" s="88"/>
      <c r="C127" s="88"/>
      <c r="D127" s="127" t="s">
        <v>17</v>
      </c>
      <c r="E127" s="127" t="s">
        <v>58</v>
      </c>
      <c r="F127" s="33" t="s">
        <v>14</v>
      </c>
      <c r="G127" s="34">
        <v>17.59</v>
      </c>
      <c r="H127" s="34">
        <v>0</v>
      </c>
      <c r="I127" s="34">
        <v>0</v>
      </c>
    </row>
    <row r="128" spans="2:9" x14ac:dyDescent="0.25">
      <c r="B128" s="88"/>
      <c r="C128" s="88"/>
      <c r="D128" s="88"/>
      <c r="E128" s="88"/>
      <c r="F128" s="33" t="s">
        <v>10</v>
      </c>
      <c r="G128" s="34">
        <v>0</v>
      </c>
      <c r="H128" s="34">
        <v>862.56</v>
      </c>
      <c r="I128" s="34">
        <v>0</v>
      </c>
    </row>
    <row r="129" spans="1:9" x14ac:dyDescent="0.25">
      <c r="B129" s="88"/>
      <c r="C129" s="88"/>
      <c r="D129" s="88"/>
      <c r="E129" s="88"/>
      <c r="F129" s="33" t="s">
        <v>11</v>
      </c>
      <c r="G129" s="34">
        <v>0</v>
      </c>
      <c r="H129" s="34">
        <v>112.27</v>
      </c>
      <c r="I129" s="34">
        <v>0</v>
      </c>
    </row>
    <row r="131" spans="1:9" x14ac:dyDescent="0.25">
      <c r="B131" s="128" t="s">
        <v>19</v>
      </c>
      <c r="C131" s="131"/>
      <c r="D131" s="131"/>
      <c r="E131" s="131"/>
      <c r="F131" s="131"/>
      <c r="G131" s="131"/>
      <c r="H131" s="131"/>
      <c r="I131" s="131"/>
    </row>
    <row r="132" spans="1:9" x14ac:dyDescent="0.25">
      <c r="A132" s="130" t="s">
        <v>18</v>
      </c>
      <c r="B132" s="130" t="s">
        <v>0</v>
      </c>
      <c r="C132" s="130" t="s">
        <v>1</v>
      </c>
      <c r="D132" s="130" t="s">
        <v>20</v>
      </c>
      <c r="E132" s="130" t="s">
        <v>21</v>
      </c>
      <c r="F132" s="130" t="s">
        <v>2</v>
      </c>
      <c r="G132" s="130" t="s">
        <v>3</v>
      </c>
      <c r="H132" s="132"/>
      <c r="I132" s="132"/>
    </row>
    <row r="133" spans="1:9" x14ac:dyDescent="0.25">
      <c r="A133" s="132"/>
      <c r="B133" s="132"/>
      <c r="C133" s="132"/>
      <c r="D133" s="132"/>
      <c r="E133" s="132"/>
      <c r="F133" s="132"/>
      <c r="G133" s="130" t="s">
        <v>4</v>
      </c>
      <c r="H133" s="132"/>
      <c r="I133" s="32" t="s">
        <v>5</v>
      </c>
    </row>
    <row r="134" spans="1:9" x14ac:dyDescent="0.25">
      <c r="A134" s="132"/>
      <c r="B134" s="132"/>
      <c r="C134" s="132"/>
      <c r="D134" s="132"/>
      <c r="E134" s="132"/>
      <c r="F134" s="132"/>
      <c r="G134" s="32" t="s">
        <v>6</v>
      </c>
      <c r="H134" s="32" t="s">
        <v>7</v>
      </c>
      <c r="I134" s="32" t="s">
        <v>7</v>
      </c>
    </row>
    <row r="135" spans="1:9" x14ac:dyDescent="0.25">
      <c r="A135" s="133">
        <v>2019</v>
      </c>
      <c r="B135" s="133" t="s">
        <v>22</v>
      </c>
      <c r="C135" s="133" t="s">
        <v>23</v>
      </c>
      <c r="D135" s="133" t="s">
        <v>24</v>
      </c>
      <c r="E135" s="133" t="s">
        <v>24</v>
      </c>
      <c r="F135" s="33" t="s">
        <v>10</v>
      </c>
      <c r="G135" s="34">
        <v>0</v>
      </c>
      <c r="H135" s="34">
        <v>753.32</v>
      </c>
      <c r="I135" s="34">
        <v>425.3</v>
      </c>
    </row>
    <row r="136" spans="1:9" x14ac:dyDescent="0.25">
      <c r="A136" s="134"/>
      <c r="B136" s="134"/>
      <c r="C136" s="134"/>
      <c r="D136" s="134"/>
      <c r="E136" s="134"/>
      <c r="F136" s="33" t="s">
        <v>25</v>
      </c>
      <c r="G136" s="34">
        <v>0</v>
      </c>
      <c r="H136" s="34">
        <v>542.34</v>
      </c>
      <c r="I136" s="34">
        <v>251.55</v>
      </c>
    </row>
    <row r="137" spans="1:9" x14ac:dyDescent="0.25">
      <c r="A137" s="134"/>
      <c r="B137" s="134"/>
      <c r="C137" s="135"/>
      <c r="D137" s="135"/>
      <c r="E137" s="135"/>
      <c r="F137" s="33" t="s">
        <v>11</v>
      </c>
      <c r="G137" s="34">
        <v>0</v>
      </c>
      <c r="H137" s="34">
        <v>331.36</v>
      </c>
      <c r="I137" s="34">
        <v>251.55</v>
      </c>
    </row>
    <row r="138" spans="1:9" x14ac:dyDescent="0.25">
      <c r="A138" s="134"/>
      <c r="B138" s="134"/>
      <c r="C138" s="33" t="s">
        <v>38</v>
      </c>
      <c r="D138" s="33" t="s">
        <v>24</v>
      </c>
      <c r="E138" s="33" t="s">
        <v>24</v>
      </c>
      <c r="F138" s="33" t="s">
        <v>14</v>
      </c>
      <c r="G138" s="34">
        <v>0</v>
      </c>
      <c r="H138" s="34">
        <v>172.84</v>
      </c>
      <c r="I138" s="34">
        <v>266.02999999999997</v>
      </c>
    </row>
    <row r="139" spans="1:9" x14ac:dyDescent="0.25">
      <c r="A139" s="134"/>
      <c r="B139" s="134"/>
      <c r="C139" s="33" t="s">
        <v>26</v>
      </c>
      <c r="D139" s="33" t="s">
        <v>24</v>
      </c>
      <c r="E139" s="33" t="s">
        <v>24</v>
      </c>
      <c r="F139" s="33" t="s">
        <v>14</v>
      </c>
      <c r="G139" s="34">
        <v>0</v>
      </c>
      <c r="H139" s="34">
        <v>398.81</v>
      </c>
      <c r="I139" s="34">
        <v>266.02999999999997</v>
      </c>
    </row>
    <row r="140" spans="1:9" x14ac:dyDescent="0.25">
      <c r="A140" s="134"/>
      <c r="B140" s="134"/>
      <c r="C140" s="33" t="s">
        <v>38</v>
      </c>
      <c r="D140" s="33" t="s">
        <v>24</v>
      </c>
      <c r="E140" s="33" t="s">
        <v>27</v>
      </c>
      <c r="F140" s="33" t="s">
        <v>14</v>
      </c>
      <c r="G140" s="34">
        <v>0</v>
      </c>
      <c r="H140" s="34">
        <v>144.88</v>
      </c>
      <c r="I140" s="34">
        <v>266.02999999999997</v>
      </c>
    </row>
    <row r="141" spans="1:9" x14ac:dyDescent="0.25">
      <c r="A141" s="135"/>
      <c r="B141" s="135"/>
      <c r="C141" s="33" t="s">
        <v>26</v>
      </c>
      <c r="D141" s="33" t="s">
        <v>24</v>
      </c>
      <c r="E141" s="33" t="s">
        <v>27</v>
      </c>
      <c r="F141" s="33" t="s">
        <v>14</v>
      </c>
      <c r="G141" s="34">
        <v>0</v>
      </c>
      <c r="H141" s="34">
        <v>370.85</v>
      </c>
      <c r="I141" s="34">
        <v>266.02999999999997</v>
      </c>
    </row>
    <row r="142" spans="1:9" x14ac:dyDescent="0.25">
      <c r="A142" s="133">
        <v>2019</v>
      </c>
      <c r="B142" s="133" t="s">
        <v>28</v>
      </c>
      <c r="C142" s="133" t="s">
        <v>23</v>
      </c>
      <c r="D142" s="133" t="s">
        <v>29</v>
      </c>
      <c r="E142" s="133" t="s">
        <v>30</v>
      </c>
      <c r="F142" s="33" t="s">
        <v>10</v>
      </c>
      <c r="G142" s="34">
        <v>0</v>
      </c>
      <c r="H142" s="34">
        <v>572.52</v>
      </c>
      <c r="I142" s="34">
        <v>323.22000000000003</v>
      </c>
    </row>
    <row r="143" spans="1:9" x14ac:dyDescent="0.25">
      <c r="A143" s="134"/>
      <c r="B143" s="134"/>
      <c r="C143" s="134"/>
      <c r="D143" s="134"/>
      <c r="E143" s="134"/>
      <c r="F143" s="33" t="s">
        <v>25</v>
      </c>
      <c r="G143" s="34">
        <v>0</v>
      </c>
      <c r="H143" s="34">
        <v>412.18</v>
      </c>
      <c r="I143" s="34">
        <v>191.18</v>
      </c>
    </row>
    <row r="144" spans="1:9" x14ac:dyDescent="0.25">
      <c r="A144" s="134"/>
      <c r="B144" s="134"/>
      <c r="C144" s="135"/>
      <c r="D144" s="135"/>
      <c r="E144" s="135"/>
      <c r="F144" s="33" t="s">
        <v>11</v>
      </c>
      <c r="G144" s="34">
        <v>0</v>
      </c>
      <c r="H144" s="34">
        <v>251.83</v>
      </c>
      <c r="I144" s="34">
        <v>191.18</v>
      </c>
    </row>
    <row r="145" spans="1:9" x14ac:dyDescent="0.25">
      <c r="A145" s="134"/>
      <c r="B145" s="134"/>
      <c r="C145" s="33" t="s">
        <v>38</v>
      </c>
      <c r="D145" s="33" t="s">
        <v>29</v>
      </c>
      <c r="E145" s="33" t="s">
        <v>30</v>
      </c>
      <c r="F145" s="33" t="s">
        <v>14</v>
      </c>
      <c r="G145" s="34">
        <v>0</v>
      </c>
      <c r="H145" s="34">
        <v>131.36000000000001</v>
      </c>
      <c r="I145" s="34">
        <v>202.19</v>
      </c>
    </row>
    <row r="146" spans="1:9" x14ac:dyDescent="0.25">
      <c r="A146" s="134"/>
      <c r="B146" s="134"/>
      <c r="C146" s="33" t="s">
        <v>26</v>
      </c>
      <c r="D146" s="33" t="s">
        <v>29</v>
      </c>
      <c r="E146" s="33" t="s">
        <v>30</v>
      </c>
      <c r="F146" s="33" t="s">
        <v>14</v>
      </c>
      <c r="G146" s="34">
        <v>0</v>
      </c>
      <c r="H146" s="34">
        <v>303.08999999999997</v>
      </c>
      <c r="I146" s="34">
        <v>202.19</v>
      </c>
    </row>
    <row r="147" spans="1:9" x14ac:dyDescent="0.25">
      <c r="A147" s="134"/>
      <c r="B147" s="134"/>
      <c r="C147" s="133" t="s">
        <v>23</v>
      </c>
      <c r="D147" s="133" t="s">
        <v>29</v>
      </c>
      <c r="E147" s="133" t="s">
        <v>31</v>
      </c>
      <c r="F147" s="33" t="s">
        <v>10</v>
      </c>
      <c r="G147" s="34">
        <v>0</v>
      </c>
      <c r="H147" s="34">
        <v>572.52</v>
      </c>
      <c r="I147" s="34">
        <v>323.22000000000003</v>
      </c>
    </row>
    <row r="148" spans="1:9" x14ac:dyDescent="0.25">
      <c r="A148" s="134"/>
      <c r="B148" s="134"/>
      <c r="C148" s="134"/>
      <c r="D148" s="134"/>
      <c r="E148" s="134"/>
      <c r="F148" s="33" t="s">
        <v>25</v>
      </c>
      <c r="G148" s="34">
        <v>0</v>
      </c>
      <c r="H148" s="34">
        <v>412.18</v>
      </c>
      <c r="I148" s="34">
        <v>191.18</v>
      </c>
    </row>
    <row r="149" spans="1:9" x14ac:dyDescent="0.25">
      <c r="A149" s="134"/>
      <c r="B149" s="134"/>
      <c r="C149" s="135"/>
      <c r="D149" s="135"/>
      <c r="E149" s="135"/>
      <c r="F149" s="33" t="s">
        <v>11</v>
      </c>
      <c r="G149" s="34">
        <v>0</v>
      </c>
      <c r="H149" s="34">
        <v>251.83</v>
      </c>
      <c r="I149" s="34">
        <v>191.18</v>
      </c>
    </row>
    <row r="150" spans="1:9" x14ac:dyDescent="0.25">
      <c r="A150" s="134"/>
      <c r="B150" s="134"/>
      <c r="C150" s="33" t="s">
        <v>38</v>
      </c>
      <c r="D150" s="33" t="s">
        <v>29</v>
      </c>
      <c r="E150" s="33" t="s">
        <v>31</v>
      </c>
      <c r="F150" s="33" t="s">
        <v>14</v>
      </c>
      <c r="G150" s="34">
        <v>0</v>
      </c>
      <c r="H150" s="34">
        <v>131.36000000000001</v>
      </c>
      <c r="I150" s="34">
        <v>202.19</v>
      </c>
    </row>
    <row r="151" spans="1:9" x14ac:dyDescent="0.25">
      <c r="A151" s="134"/>
      <c r="B151" s="134"/>
      <c r="C151" s="33" t="s">
        <v>26</v>
      </c>
      <c r="D151" s="33" t="s">
        <v>29</v>
      </c>
      <c r="E151" s="33" t="s">
        <v>31</v>
      </c>
      <c r="F151" s="33" t="s">
        <v>14</v>
      </c>
      <c r="G151" s="34">
        <v>0</v>
      </c>
      <c r="H151" s="34">
        <v>303.08999999999997</v>
      </c>
      <c r="I151" s="34">
        <v>202.19</v>
      </c>
    </row>
    <row r="152" spans="1:9" x14ac:dyDescent="0.25">
      <c r="A152" s="134"/>
      <c r="B152" s="134"/>
      <c r="C152" s="133" t="s">
        <v>23</v>
      </c>
      <c r="D152" s="133" t="s">
        <v>29</v>
      </c>
      <c r="E152" s="133" t="s">
        <v>32</v>
      </c>
      <c r="F152" s="33" t="s">
        <v>10</v>
      </c>
      <c r="G152" s="34">
        <v>0</v>
      </c>
      <c r="H152" s="34">
        <v>512.26</v>
      </c>
      <c r="I152" s="34">
        <v>289.2</v>
      </c>
    </row>
    <row r="153" spans="1:9" x14ac:dyDescent="0.25">
      <c r="A153" s="134"/>
      <c r="B153" s="134"/>
      <c r="C153" s="134"/>
      <c r="D153" s="134"/>
      <c r="E153" s="134"/>
      <c r="F153" s="33" t="s">
        <v>25</v>
      </c>
      <c r="G153" s="34">
        <v>0</v>
      </c>
      <c r="H153" s="34">
        <v>368.79</v>
      </c>
      <c r="I153" s="34">
        <v>171.06</v>
      </c>
    </row>
    <row r="154" spans="1:9" x14ac:dyDescent="0.25">
      <c r="A154" s="134"/>
      <c r="B154" s="134"/>
      <c r="C154" s="135"/>
      <c r="D154" s="135"/>
      <c r="E154" s="135"/>
      <c r="F154" s="33" t="s">
        <v>11</v>
      </c>
      <c r="G154" s="34">
        <v>0</v>
      </c>
      <c r="H154" s="34">
        <v>225.33</v>
      </c>
      <c r="I154" s="34">
        <v>171.06</v>
      </c>
    </row>
    <row r="155" spans="1:9" x14ac:dyDescent="0.25">
      <c r="A155" s="134"/>
      <c r="B155" s="134"/>
      <c r="C155" s="33" t="s">
        <v>38</v>
      </c>
      <c r="D155" s="33" t="s">
        <v>29</v>
      </c>
      <c r="E155" s="33" t="s">
        <v>32</v>
      </c>
      <c r="F155" s="33" t="s">
        <v>14</v>
      </c>
      <c r="G155" s="34">
        <v>0</v>
      </c>
      <c r="H155" s="34">
        <v>117.53</v>
      </c>
      <c r="I155" s="34">
        <v>180.9</v>
      </c>
    </row>
    <row r="156" spans="1:9" x14ac:dyDescent="0.25">
      <c r="A156" s="135"/>
      <c r="B156" s="135"/>
      <c r="C156" s="33" t="s">
        <v>26</v>
      </c>
      <c r="D156" s="33" t="s">
        <v>29</v>
      </c>
      <c r="E156" s="33" t="s">
        <v>32</v>
      </c>
      <c r="F156" s="33" t="s">
        <v>14</v>
      </c>
      <c r="G156" s="34">
        <v>0</v>
      </c>
      <c r="H156" s="34">
        <v>271.19</v>
      </c>
      <c r="I156" s="34">
        <v>180.9</v>
      </c>
    </row>
    <row r="157" spans="1:9" x14ac:dyDescent="0.25">
      <c r="A157" s="133">
        <v>2019</v>
      </c>
      <c r="B157" s="133" t="s">
        <v>33</v>
      </c>
      <c r="C157" s="133" t="s">
        <v>23</v>
      </c>
      <c r="D157" s="133" t="s">
        <v>14</v>
      </c>
      <c r="E157" s="133" t="s">
        <v>14</v>
      </c>
      <c r="F157" s="33" t="s">
        <v>10</v>
      </c>
      <c r="G157" s="34">
        <v>0</v>
      </c>
      <c r="H157" s="34">
        <v>848.43</v>
      </c>
      <c r="I157" s="34">
        <v>425.3</v>
      </c>
    </row>
    <row r="158" spans="1:9" x14ac:dyDescent="0.25">
      <c r="A158" s="134"/>
      <c r="B158" s="134"/>
      <c r="C158" s="134"/>
      <c r="D158" s="134"/>
      <c r="E158" s="134"/>
      <c r="F158" s="33" t="s">
        <v>25</v>
      </c>
      <c r="G158" s="34">
        <v>0</v>
      </c>
      <c r="H158" s="34">
        <v>599.41</v>
      </c>
      <c r="I158" s="34">
        <v>251.55</v>
      </c>
    </row>
    <row r="159" spans="1:9" x14ac:dyDescent="0.25">
      <c r="A159" s="134"/>
      <c r="B159" s="134"/>
      <c r="C159" s="135"/>
      <c r="D159" s="135"/>
      <c r="E159" s="135"/>
      <c r="F159" s="33" t="s">
        <v>11</v>
      </c>
      <c r="G159" s="34">
        <v>0</v>
      </c>
      <c r="H159" s="34">
        <v>350.38</v>
      </c>
      <c r="I159" s="34">
        <v>251.55</v>
      </c>
    </row>
    <row r="160" spans="1:9" x14ac:dyDescent="0.25">
      <c r="A160" s="134"/>
      <c r="B160" s="134"/>
      <c r="C160" s="33" t="s">
        <v>38</v>
      </c>
      <c r="D160" s="33" t="s">
        <v>14</v>
      </c>
      <c r="E160" s="33" t="s">
        <v>14</v>
      </c>
      <c r="F160" s="33" t="s">
        <v>14</v>
      </c>
      <c r="G160" s="34">
        <v>0</v>
      </c>
      <c r="H160" s="34">
        <v>172.84</v>
      </c>
      <c r="I160" s="34">
        <v>266.02999999999997</v>
      </c>
    </row>
    <row r="161" spans="1:9" x14ac:dyDescent="0.25">
      <c r="A161" s="135"/>
      <c r="B161" s="135"/>
      <c r="C161" s="33" t="s">
        <v>26</v>
      </c>
      <c r="D161" s="33" t="s">
        <v>14</v>
      </c>
      <c r="E161" s="33" t="s">
        <v>14</v>
      </c>
      <c r="F161" s="33" t="s">
        <v>14</v>
      </c>
      <c r="G161" s="34">
        <v>0</v>
      </c>
      <c r="H161" s="34">
        <v>398.81</v>
      </c>
      <c r="I161" s="34">
        <v>266.02999999999997</v>
      </c>
    </row>
    <row r="162" spans="1:9" x14ac:dyDescent="0.25">
      <c r="A162" s="133">
        <v>2019</v>
      </c>
      <c r="B162" s="133" t="s">
        <v>34</v>
      </c>
      <c r="C162" s="133" t="s">
        <v>26</v>
      </c>
      <c r="D162" s="133" t="s">
        <v>35</v>
      </c>
      <c r="E162" s="33" t="s">
        <v>36</v>
      </c>
      <c r="F162" s="33" t="s">
        <v>14</v>
      </c>
      <c r="G162" s="34">
        <v>0</v>
      </c>
      <c r="H162" s="34">
        <v>219.34</v>
      </c>
      <c r="I162" s="34">
        <v>146.32</v>
      </c>
    </row>
    <row r="163" spans="1:9" x14ac:dyDescent="0.25">
      <c r="A163" s="135"/>
      <c r="B163" s="135"/>
      <c r="C163" s="135"/>
      <c r="D163" s="135"/>
      <c r="E163" s="33" t="s">
        <v>37</v>
      </c>
      <c r="F163" s="33" t="s">
        <v>14</v>
      </c>
      <c r="G163" s="34">
        <v>0</v>
      </c>
      <c r="H163" s="34">
        <v>239.28</v>
      </c>
      <c r="I163" s="34">
        <v>159.62</v>
      </c>
    </row>
    <row r="164" spans="1:9" x14ac:dyDescent="0.25">
      <c r="A164" s="133">
        <v>2019</v>
      </c>
      <c r="B164" s="133" t="s">
        <v>60</v>
      </c>
      <c r="C164" s="133" t="s">
        <v>61</v>
      </c>
      <c r="D164" s="33" t="s">
        <v>30</v>
      </c>
      <c r="E164" s="33" t="s">
        <v>14</v>
      </c>
      <c r="F164" s="33" t="s">
        <v>14</v>
      </c>
      <c r="G164" s="34">
        <v>6.42</v>
      </c>
      <c r="H164" s="34">
        <v>0</v>
      </c>
      <c r="I164" s="34">
        <v>0</v>
      </c>
    </row>
    <row r="165" spans="1:9" x14ac:dyDescent="0.25">
      <c r="A165" s="135"/>
      <c r="B165" s="135"/>
      <c r="C165" s="135"/>
      <c r="D165" s="33" t="s">
        <v>30</v>
      </c>
      <c r="E165" s="33" t="s">
        <v>14</v>
      </c>
      <c r="F165" s="33" t="s">
        <v>14</v>
      </c>
      <c r="G165" s="34">
        <v>31.04</v>
      </c>
      <c r="H165" s="34">
        <v>0</v>
      </c>
      <c r="I165" s="34">
        <v>0</v>
      </c>
    </row>
    <row r="168" spans="1:9" x14ac:dyDescent="0.25">
      <c r="C168" s="128" t="s">
        <v>56</v>
      </c>
      <c r="D168" s="129"/>
      <c r="E168" s="129"/>
      <c r="F168" s="129"/>
      <c r="G168" s="129"/>
      <c r="H168" s="129"/>
      <c r="I168" s="129"/>
    </row>
    <row r="169" spans="1:9" x14ac:dyDescent="0.25">
      <c r="B169" s="130" t="s">
        <v>18</v>
      </c>
      <c r="C169" s="130" t="s">
        <v>0</v>
      </c>
      <c r="D169" s="130" t="s">
        <v>1</v>
      </c>
      <c r="E169" s="130" t="s">
        <v>57</v>
      </c>
      <c r="F169" s="130" t="s">
        <v>2</v>
      </c>
      <c r="G169" s="130" t="s">
        <v>3</v>
      </c>
      <c r="H169" s="88"/>
      <c r="I169" s="88"/>
    </row>
    <row r="170" spans="1:9" x14ac:dyDescent="0.25">
      <c r="B170" s="88"/>
      <c r="C170" s="88"/>
      <c r="D170" s="88"/>
      <c r="E170" s="88"/>
      <c r="F170" s="88"/>
      <c r="G170" s="130" t="s">
        <v>4</v>
      </c>
      <c r="H170" s="88"/>
      <c r="I170" s="32" t="s">
        <v>5</v>
      </c>
    </row>
    <row r="171" spans="1:9" x14ac:dyDescent="0.25">
      <c r="B171" s="88"/>
      <c r="C171" s="88"/>
      <c r="D171" s="88"/>
      <c r="E171" s="88"/>
      <c r="F171" s="88"/>
      <c r="G171" s="32" t="s">
        <v>6</v>
      </c>
      <c r="H171" s="32" t="s">
        <v>7</v>
      </c>
      <c r="I171" s="32" t="s">
        <v>7</v>
      </c>
    </row>
    <row r="172" spans="1:9" x14ac:dyDescent="0.25">
      <c r="B172" s="127">
        <v>2020</v>
      </c>
      <c r="C172" s="127" t="s">
        <v>8</v>
      </c>
      <c r="D172" s="127" t="s">
        <v>9</v>
      </c>
      <c r="E172" s="127" t="s">
        <v>58</v>
      </c>
      <c r="F172" s="33" t="s">
        <v>10</v>
      </c>
      <c r="G172" s="34">
        <v>7.24</v>
      </c>
      <c r="H172" s="34">
        <v>52.77</v>
      </c>
      <c r="I172" s="34">
        <v>389.28</v>
      </c>
    </row>
    <row r="173" spans="1:9" x14ac:dyDescent="0.25">
      <c r="B173" s="88"/>
      <c r="C173" s="88"/>
      <c r="D173" s="88"/>
      <c r="E173" s="88"/>
      <c r="F173" s="33" t="s">
        <v>11</v>
      </c>
      <c r="G173" s="34">
        <v>5.9</v>
      </c>
      <c r="H173" s="34">
        <v>52.77</v>
      </c>
      <c r="I173" s="34">
        <v>230.03</v>
      </c>
    </row>
    <row r="174" spans="1:9" x14ac:dyDescent="0.25">
      <c r="B174" s="88"/>
      <c r="C174" s="88"/>
      <c r="D174" s="127" t="s">
        <v>12</v>
      </c>
      <c r="E174" s="127" t="s">
        <v>58</v>
      </c>
      <c r="F174" s="33" t="s">
        <v>10</v>
      </c>
      <c r="G174" s="34">
        <v>7.24</v>
      </c>
      <c r="H174" s="34">
        <v>28.98</v>
      </c>
      <c r="I174" s="34">
        <v>0</v>
      </c>
    </row>
    <row r="175" spans="1:9" x14ac:dyDescent="0.25">
      <c r="B175" s="88"/>
      <c r="C175" s="88"/>
      <c r="D175" s="88"/>
      <c r="E175" s="88"/>
      <c r="F175" s="33" t="s">
        <v>11</v>
      </c>
      <c r="G175" s="34">
        <v>5.9</v>
      </c>
      <c r="H175" s="34">
        <v>28.98</v>
      </c>
      <c r="I175" s="34">
        <v>0</v>
      </c>
    </row>
    <row r="176" spans="1:9" x14ac:dyDescent="0.25">
      <c r="B176" s="88"/>
      <c r="C176" s="88"/>
      <c r="D176" s="33" t="s">
        <v>13</v>
      </c>
      <c r="E176" s="33" t="s">
        <v>58</v>
      </c>
      <c r="F176" s="33" t="s">
        <v>14</v>
      </c>
      <c r="G176" s="34">
        <v>7.58</v>
      </c>
      <c r="H176" s="34">
        <v>0</v>
      </c>
      <c r="I176" s="34">
        <v>0</v>
      </c>
    </row>
    <row r="177" spans="1:9" x14ac:dyDescent="0.25">
      <c r="B177" s="127">
        <v>2020</v>
      </c>
      <c r="C177" s="127" t="s">
        <v>15</v>
      </c>
      <c r="D177" s="127" t="s">
        <v>9</v>
      </c>
      <c r="E177" s="127" t="s">
        <v>58</v>
      </c>
      <c r="F177" s="33" t="s">
        <v>10</v>
      </c>
      <c r="G177" s="34">
        <v>52.99</v>
      </c>
      <c r="H177" s="34">
        <v>149.63</v>
      </c>
      <c r="I177" s="34">
        <v>389.28</v>
      </c>
    </row>
    <row r="178" spans="1:9" x14ac:dyDescent="0.25">
      <c r="B178" s="88"/>
      <c r="C178" s="88"/>
      <c r="D178" s="88"/>
      <c r="E178" s="88"/>
      <c r="F178" s="33" t="s">
        <v>11</v>
      </c>
      <c r="G178" s="34">
        <v>28.57</v>
      </c>
      <c r="H178" s="34">
        <v>149.63</v>
      </c>
      <c r="I178" s="34">
        <v>230.03</v>
      </c>
    </row>
    <row r="179" spans="1:9" x14ac:dyDescent="0.25">
      <c r="B179" s="88"/>
      <c r="C179" s="88"/>
      <c r="D179" s="127" t="s">
        <v>12</v>
      </c>
      <c r="E179" s="127" t="s">
        <v>58</v>
      </c>
      <c r="F179" s="33" t="s">
        <v>10</v>
      </c>
      <c r="G179" s="34">
        <v>52.99</v>
      </c>
      <c r="H179" s="34">
        <v>122.28</v>
      </c>
      <c r="I179" s="34">
        <v>0</v>
      </c>
    </row>
    <row r="180" spans="1:9" x14ac:dyDescent="0.25">
      <c r="B180" s="88"/>
      <c r="C180" s="88"/>
      <c r="D180" s="88"/>
      <c r="E180" s="88"/>
      <c r="F180" s="33" t="s">
        <v>11</v>
      </c>
      <c r="G180" s="34">
        <v>28.57</v>
      </c>
      <c r="H180" s="34">
        <v>122.28</v>
      </c>
      <c r="I180" s="34">
        <v>0</v>
      </c>
    </row>
    <row r="181" spans="1:9" x14ac:dyDescent="0.25">
      <c r="B181" s="88"/>
      <c r="C181" s="88"/>
      <c r="D181" s="127" t="s">
        <v>16</v>
      </c>
      <c r="E181" s="127" t="s">
        <v>58</v>
      </c>
      <c r="F181" s="33" t="s">
        <v>14</v>
      </c>
      <c r="G181" s="34">
        <v>28.57</v>
      </c>
      <c r="H181" s="34">
        <v>0</v>
      </c>
      <c r="I181" s="34">
        <v>0</v>
      </c>
    </row>
    <row r="182" spans="1:9" x14ac:dyDescent="0.25">
      <c r="B182" s="88"/>
      <c r="C182" s="88"/>
      <c r="D182" s="88"/>
      <c r="E182" s="88"/>
      <c r="F182" s="33" t="s">
        <v>10</v>
      </c>
      <c r="G182" s="34">
        <v>0</v>
      </c>
      <c r="H182" s="34">
        <v>1434.79</v>
      </c>
      <c r="I182" s="34">
        <v>389.28</v>
      </c>
    </row>
    <row r="183" spans="1:9" x14ac:dyDescent="0.25">
      <c r="B183" s="88"/>
      <c r="C183" s="88"/>
      <c r="D183" s="88"/>
      <c r="E183" s="88"/>
      <c r="F183" s="33" t="s">
        <v>11</v>
      </c>
      <c r="G183" s="34">
        <v>0</v>
      </c>
      <c r="H183" s="34">
        <v>149.63</v>
      </c>
      <c r="I183" s="34">
        <v>230.03</v>
      </c>
    </row>
    <row r="184" spans="1:9" x14ac:dyDescent="0.25">
      <c r="B184" s="88"/>
      <c r="C184" s="88"/>
      <c r="D184" s="127" t="s">
        <v>17</v>
      </c>
      <c r="E184" s="127" t="s">
        <v>58</v>
      </c>
      <c r="F184" s="33" t="s">
        <v>14</v>
      </c>
      <c r="G184" s="34">
        <v>28.57</v>
      </c>
      <c r="H184" s="34">
        <v>0</v>
      </c>
      <c r="I184" s="34">
        <v>0</v>
      </c>
    </row>
    <row r="185" spans="1:9" x14ac:dyDescent="0.25">
      <c r="B185" s="88"/>
      <c r="C185" s="88"/>
      <c r="D185" s="88"/>
      <c r="E185" s="88"/>
      <c r="F185" s="33" t="s">
        <v>10</v>
      </c>
      <c r="G185" s="34">
        <v>0</v>
      </c>
      <c r="H185" s="34">
        <v>1407.44</v>
      </c>
      <c r="I185" s="34">
        <v>0</v>
      </c>
    </row>
    <row r="186" spans="1:9" x14ac:dyDescent="0.25">
      <c r="B186" s="88"/>
      <c r="C186" s="88"/>
      <c r="D186" s="88"/>
      <c r="E186" s="88"/>
      <c r="F186" s="33" t="s">
        <v>11</v>
      </c>
      <c r="G186" s="34">
        <v>0</v>
      </c>
      <c r="H186" s="34">
        <v>122.28</v>
      </c>
      <c r="I186" s="34">
        <v>0</v>
      </c>
    </row>
    <row r="187" spans="1:9" x14ac:dyDescent="0.25">
      <c r="B187" s="88"/>
      <c r="C187" s="88"/>
      <c r="D187" s="33" t="s">
        <v>13</v>
      </c>
      <c r="E187" s="33" t="s">
        <v>58</v>
      </c>
      <c r="F187" s="33" t="s">
        <v>14</v>
      </c>
      <c r="G187" s="34">
        <v>20.239999999999998</v>
      </c>
      <c r="H187" s="34">
        <v>0</v>
      </c>
      <c r="I187" s="34">
        <v>0</v>
      </c>
    </row>
    <row r="189" spans="1:9" x14ac:dyDescent="0.25">
      <c r="B189" s="128" t="s">
        <v>19</v>
      </c>
      <c r="C189" s="131"/>
      <c r="D189" s="131"/>
      <c r="E189" s="131"/>
      <c r="F189" s="131"/>
      <c r="G189" s="131"/>
      <c r="H189" s="131"/>
      <c r="I189" s="131"/>
    </row>
    <row r="190" spans="1:9" x14ac:dyDescent="0.25">
      <c r="A190" s="130" t="s">
        <v>18</v>
      </c>
      <c r="B190" s="130" t="s">
        <v>0</v>
      </c>
      <c r="C190" s="130" t="s">
        <v>1</v>
      </c>
      <c r="D190" s="130" t="s">
        <v>20</v>
      </c>
      <c r="E190" s="130" t="s">
        <v>21</v>
      </c>
      <c r="F190" s="130" t="s">
        <v>2</v>
      </c>
      <c r="G190" s="130" t="s">
        <v>3</v>
      </c>
      <c r="H190" s="132"/>
      <c r="I190" s="132"/>
    </row>
    <row r="191" spans="1:9" x14ac:dyDescent="0.25">
      <c r="A191" s="132"/>
      <c r="B191" s="132"/>
      <c r="C191" s="132"/>
      <c r="D191" s="132"/>
      <c r="E191" s="132"/>
      <c r="F191" s="132"/>
      <c r="G191" s="130" t="s">
        <v>4</v>
      </c>
      <c r="H191" s="132"/>
      <c r="I191" s="32" t="s">
        <v>5</v>
      </c>
    </row>
    <row r="192" spans="1:9" x14ac:dyDescent="0.25">
      <c r="A192" s="132"/>
      <c r="B192" s="132"/>
      <c r="C192" s="132"/>
      <c r="D192" s="132"/>
      <c r="E192" s="132"/>
      <c r="F192" s="132"/>
      <c r="G192" s="32" t="s">
        <v>6</v>
      </c>
      <c r="H192" s="32" t="s">
        <v>7</v>
      </c>
      <c r="I192" s="32" t="s">
        <v>7</v>
      </c>
    </row>
    <row r="193" spans="1:9" x14ac:dyDescent="0.25">
      <c r="A193" s="133">
        <v>2020</v>
      </c>
      <c r="B193" s="133" t="s">
        <v>22</v>
      </c>
      <c r="C193" s="133" t="s">
        <v>23</v>
      </c>
      <c r="D193" s="133" t="s">
        <v>24</v>
      </c>
      <c r="E193" s="133" t="s">
        <v>24</v>
      </c>
      <c r="F193" s="33" t="s">
        <v>10</v>
      </c>
      <c r="G193" s="34">
        <v>0</v>
      </c>
      <c r="H193" s="34">
        <v>966.62</v>
      </c>
      <c r="I193" s="34">
        <v>389.28</v>
      </c>
    </row>
    <row r="194" spans="1:9" x14ac:dyDescent="0.25">
      <c r="A194" s="134"/>
      <c r="B194" s="134"/>
      <c r="C194" s="134"/>
      <c r="D194" s="134"/>
      <c r="E194" s="134"/>
      <c r="F194" s="33" t="s">
        <v>25</v>
      </c>
      <c r="G194" s="34">
        <v>0</v>
      </c>
      <c r="H194" s="34">
        <v>661.68</v>
      </c>
      <c r="I194" s="34">
        <v>230.03</v>
      </c>
    </row>
    <row r="195" spans="1:9" x14ac:dyDescent="0.25">
      <c r="A195" s="134"/>
      <c r="B195" s="134"/>
      <c r="C195" s="135"/>
      <c r="D195" s="135"/>
      <c r="E195" s="135"/>
      <c r="F195" s="33" t="s">
        <v>11</v>
      </c>
      <c r="G195" s="34">
        <v>0</v>
      </c>
      <c r="H195" s="34">
        <v>356.74</v>
      </c>
      <c r="I195" s="34">
        <v>230.03</v>
      </c>
    </row>
    <row r="196" spans="1:9" x14ac:dyDescent="0.25">
      <c r="A196" s="134"/>
      <c r="B196" s="134"/>
      <c r="C196" s="33" t="s">
        <v>38</v>
      </c>
      <c r="D196" s="33" t="s">
        <v>24</v>
      </c>
      <c r="E196" s="33" t="s">
        <v>24</v>
      </c>
      <c r="F196" s="33" t="s">
        <v>14</v>
      </c>
      <c r="G196" s="34">
        <v>0</v>
      </c>
      <c r="H196" s="34">
        <v>450.19</v>
      </c>
      <c r="I196" s="34">
        <v>243.3</v>
      </c>
    </row>
    <row r="197" spans="1:9" x14ac:dyDescent="0.25">
      <c r="A197" s="134"/>
      <c r="B197" s="134"/>
      <c r="C197" s="33" t="s">
        <v>26</v>
      </c>
      <c r="D197" s="33" t="s">
        <v>24</v>
      </c>
      <c r="E197" s="33" t="s">
        <v>24</v>
      </c>
      <c r="F197" s="33" t="s">
        <v>14</v>
      </c>
      <c r="G197" s="34">
        <v>0</v>
      </c>
      <c r="H197" s="34">
        <v>450.19</v>
      </c>
      <c r="I197" s="34">
        <v>243.3</v>
      </c>
    </row>
    <row r="198" spans="1:9" x14ac:dyDescent="0.25">
      <c r="A198" s="134"/>
      <c r="B198" s="134"/>
      <c r="C198" s="33" t="s">
        <v>38</v>
      </c>
      <c r="D198" s="33" t="s">
        <v>24</v>
      </c>
      <c r="E198" s="33" t="s">
        <v>27</v>
      </c>
      <c r="F198" s="33" t="s">
        <v>14</v>
      </c>
      <c r="G198" s="34">
        <v>0</v>
      </c>
      <c r="H198" s="34">
        <v>420.39</v>
      </c>
      <c r="I198" s="34">
        <v>243.3</v>
      </c>
    </row>
    <row r="199" spans="1:9" x14ac:dyDescent="0.25">
      <c r="A199" s="135"/>
      <c r="B199" s="135"/>
      <c r="C199" s="33" t="s">
        <v>26</v>
      </c>
      <c r="D199" s="33" t="s">
        <v>24</v>
      </c>
      <c r="E199" s="33" t="s">
        <v>27</v>
      </c>
      <c r="F199" s="33" t="s">
        <v>14</v>
      </c>
      <c r="G199" s="34">
        <v>0</v>
      </c>
      <c r="H199" s="34">
        <v>420.39</v>
      </c>
      <c r="I199" s="34">
        <v>243.3</v>
      </c>
    </row>
    <row r="200" spans="1:9" x14ac:dyDescent="0.25">
      <c r="A200" s="133">
        <v>2020</v>
      </c>
      <c r="B200" s="133" t="s">
        <v>28</v>
      </c>
      <c r="C200" s="133" t="s">
        <v>23</v>
      </c>
      <c r="D200" s="133" t="s">
        <v>29</v>
      </c>
      <c r="E200" s="133" t="s">
        <v>30</v>
      </c>
      <c r="F200" s="33" t="s">
        <v>10</v>
      </c>
      <c r="G200" s="34">
        <v>0</v>
      </c>
      <c r="H200" s="34">
        <v>812.79</v>
      </c>
      <c r="I200" s="34">
        <v>319.20999999999998</v>
      </c>
    </row>
    <row r="201" spans="1:9" x14ac:dyDescent="0.25">
      <c r="A201" s="134"/>
      <c r="B201" s="134"/>
      <c r="C201" s="134"/>
      <c r="D201" s="134"/>
      <c r="E201" s="134"/>
      <c r="F201" s="33" t="s">
        <v>25</v>
      </c>
      <c r="G201" s="34">
        <v>0</v>
      </c>
      <c r="H201" s="34">
        <v>554.67999999999995</v>
      </c>
      <c r="I201" s="34">
        <v>188.63</v>
      </c>
    </row>
    <row r="202" spans="1:9" x14ac:dyDescent="0.25">
      <c r="A202" s="134"/>
      <c r="B202" s="134"/>
      <c r="C202" s="135"/>
      <c r="D202" s="135"/>
      <c r="E202" s="135"/>
      <c r="F202" s="33" t="s">
        <v>11</v>
      </c>
      <c r="G202" s="34">
        <v>0</v>
      </c>
      <c r="H202" s="34">
        <v>296.56</v>
      </c>
      <c r="I202" s="34">
        <v>188.63</v>
      </c>
    </row>
    <row r="203" spans="1:9" x14ac:dyDescent="0.25">
      <c r="A203" s="134"/>
      <c r="B203" s="134"/>
      <c r="C203" s="33" t="s">
        <v>38</v>
      </c>
      <c r="D203" s="33" t="s">
        <v>29</v>
      </c>
      <c r="E203" s="33" t="s">
        <v>30</v>
      </c>
      <c r="F203" s="33" t="s">
        <v>14</v>
      </c>
      <c r="G203" s="34">
        <v>0</v>
      </c>
      <c r="H203" s="34">
        <v>369.16</v>
      </c>
      <c r="I203" s="34">
        <v>199.51</v>
      </c>
    </row>
    <row r="204" spans="1:9" x14ac:dyDescent="0.25">
      <c r="A204" s="134"/>
      <c r="B204" s="134"/>
      <c r="C204" s="33" t="s">
        <v>26</v>
      </c>
      <c r="D204" s="33" t="s">
        <v>29</v>
      </c>
      <c r="E204" s="33" t="s">
        <v>30</v>
      </c>
      <c r="F204" s="33" t="s">
        <v>14</v>
      </c>
      <c r="G204" s="34">
        <v>0</v>
      </c>
      <c r="H204" s="34">
        <v>369.16</v>
      </c>
      <c r="I204" s="34">
        <v>199.51</v>
      </c>
    </row>
    <row r="205" spans="1:9" x14ac:dyDescent="0.25">
      <c r="A205" s="134"/>
      <c r="B205" s="134"/>
      <c r="C205" s="133" t="s">
        <v>23</v>
      </c>
      <c r="D205" s="133" t="s">
        <v>29</v>
      </c>
      <c r="E205" s="133" t="s">
        <v>31</v>
      </c>
      <c r="F205" s="33" t="s">
        <v>10</v>
      </c>
      <c r="G205" s="34">
        <v>0</v>
      </c>
      <c r="H205" s="34">
        <v>812.79</v>
      </c>
      <c r="I205" s="34">
        <v>319.20999999999998</v>
      </c>
    </row>
    <row r="206" spans="1:9" x14ac:dyDescent="0.25">
      <c r="A206" s="134"/>
      <c r="B206" s="134"/>
      <c r="C206" s="134"/>
      <c r="D206" s="134"/>
      <c r="E206" s="134"/>
      <c r="F206" s="33" t="s">
        <v>25</v>
      </c>
      <c r="G206" s="34">
        <v>0</v>
      </c>
      <c r="H206" s="34">
        <v>554.67999999999995</v>
      </c>
      <c r="I206" s="34">
        <v>188.63</v>
      </c>
    </row>
    <row r="207" spans="1:9" x14ac:dyDescent="0.25">
      <c r="A207" s="134"/>
      <c r="B207" s="134"/>
      <c r="C207" s="135"/>
      <c r="D207" s="135"/>
      <c r="E207" s="135"/>
      <c r="F207" s="33" t="s">
        <v>11</v>
      </c>
      <c r="G207" s="34">
        <v>0</v>
      </c>
      <c r="H207" s="34">
        <v>296.56</v>
      </c>
      <c r="I207" s="34">
        <v>188.63</v>
      </c>
    </row>
    <row r="208" spans="1:9" x14ac:dyDescent="0.25">
      <c r="A208" s="134"/>
      <c r="B208" s="134"/>
      <c r="C208" s="33" t="s">
        <v>38</v>
      </c>
      <c r="D208" s="33" t="s">
        <v>29</v>
      </c>
      <c r="E208" s="33" t="s">
        <v>31</v>
      </c>
      <c r="F208" s="33" t="s">
        <v>14</v>
      </c>
      <c r="G208" s="34">
        <v>0</v>
      </c>
      <c r="H208" s="34">
        <v>369.16</v>
      </c>
      <c r="I208" s="34">
        <v>199.51</v>
      </c>
    </row>
    <row r="209" spans="1:9" x14ac:dyDescent="0.25">
      <c r="A209" s="134"/>
      <c r="B209" s="134"/>
      <c r="C209" s="33" t="s">
        <v>26</v>
      </c>
      <c r="D209" s="33" t="s">
        <v>29</v>
      </c>
      <c r="E209" s="33" t="s">
        <v>31</v>
      </c>
      <c r="F209" s="33" t="s">
        <v>14</v>
      </c>
      <c r="G209" s="34">
        <v>0</v>
      </c>
      <c r="H209" s="34">
        <v>369.16</v>
      </c>
      <c r="I209" s="34">
        <v>199.51</v>
      </c>
    </row>
    <row r="210" spans="1:9" x14ac:dyDescent="0.25">
      <c r="A210" s="134"/>
      <c r="B210" s="134"/>
      <c r="C210" s="133" t="s">
        <v>23</v>
      </c>
      <c r="D210" s="133" t="s">
        <v>29</v>
      </c>
      <c r="E210" s="133" t="s">
        <v>32</v>
      </c>
      <c r="F210" s="33" t="s">
        <v>10</v>
      </c>
      <c r="G210" s="34">
        <v>0</v>
      </c>
      <c r="H210" s="34">
        <v>753.32</v>
      </c>
      <c r="I210" s="34">
        <v>295.85000000000002</v>
      </c>
    </row>
    <row r="211" spans="1:9" x14ac:dyDescent="0.25">
      <c r="A211" s="134"/>
      <c r="B211" s="134"/>
      <c r="C211" s="134"/>
      <c r="D211" s="134"/>
      <c r="E211" s="134"/>
      <c r="F211" s="33" t="s">
        <v>25</v>
      </c>
      <c r="G211" s="34">
        <v>0</v>
      </c>
      <c r="H211" s="34">
        <v>514.09</v>
      </c>
      <c r="I211" s="34">
        <v>174.82</v>
      </c>
    </row>
    <row r="212" spans="1:9" x14ac:dyDescent="0.25">
      <c r="A212" s="134"/>
      <c r="B212" s="134"/>
      <c r="C212" s="135"/>
      <c r="D212" s="135"/>
      <c r="E212" s="135"/>
      <c r="F212" s="33" t="s">
        <v>11</v>
      </c>
      <c r="G212" s="34">
        <v>0</v>
      </c>
      <c r="H212" s="34">
        <v>274.86</v>
      </c>
      <c r="I212" s="34">
        <v>174.82</v>
      </c>
    </row>
    <row r="213" spans="1:9" x14ac:dyDescent="0.25">
      <c r="A213" s="134"/>
      <c r="B213" s="134"/>
      <c r="C213" s="33" t="s">
        <v>38</v>
      </c>
      <c r="D213" s="33" t="s">
        <v>29</v>
      </c>
      <c r="E213" s="33" t="s">
        <v>32</v>
      </c>
      <c r="F213" s="33" t="s">
        <v>14</v>
      </c>
      <c r="G213" s="34">
        <v>0</v>
      </c>
      <c r="H213" s="34">
        <v>342.15</v>
      </c>
      <c r="I213" s="34">
        <v>184.91</v>
      </c>
    </row>
    <row r="214" spans="1:9" x14ac:dyDescent="0.25">
      <c r="A214" s="135"/>
      <c r="B214" s="135"/>
      <c r="C214" s="33" t="s">
        <v>26</v>
      </c>
      <c r="D214" s="33" t="s">
        <v>29</v>
      </c>
      <c r="E214" s="33" t="s">
        <v>32</v>
      </c>
      <c r="F214" s="33" t="s">
        <v>14</v>
      </c>
      <c r="G214" s="34">
        <v>0</v>
      </c>
      <c r="H214" s="34">
        <v>342.15</v>
      </c>
      <c r="I214" s="34">
        <v>184.91</v>
      </c>
    </row>
    <row r="215" spans="1:9" x14ac:dyDescent="0.25">
      <c r="A215" s="133">
        <v>2020</v>
      </c>
      <c r="B215" s="133" t="s">
        <v>33</v>
      </c>
      <c r="C215" s="133" t="s">
        <v>23</v>
      </c>
      <c r="D215" s="133" t="s">
        <v>14</v>
      </c>
      <c r="E215" s="133" t="s">
        <v>14</v>
      </c>
      <c r="F215" s="33" t="s">
        <v>10</v>
      </c>
      <c r="G215" s="34">
        <v>0</v>
      </c>
      <c r="H215" s="34">
        <v>1089.57</v>
      </c>
      <c r="I215" s="34">
        <v>389.28</v>
      </c>
    </row>
    <row r="216" spans="1:9" x14ac:dyDescent="0.25">
      <c r="A216" s="134"/>
      <c r="B216" s="134"/>
      <c r="C216" s="134"/>
      <c r="D216" s="134"/>
      <c r="E216" s="134"/>
      <c r="F216" s="33" t="s">
        <v>25</v>
      </c>
      <c r="G216" s="34">
        <v>0</v>
      </c>
      <c r="H216" s="34">
        <v>735.45</v>
      </c>
      <c r="I216" s="34">
        <v>230.03</v>
      </c>
    </row>
    <row r="217" spans="1:9" x14ac:dyDescent="0.25">
      <c r="A217" s="134"/>
      <c r="B217" s="134"/>
      <c r="C217" s="135"/>
      <c r="D217" s="135"/>
      <c r="E217" s="135"/>
      <c r="F217" s="33" t="s">
        <v>11</v>
      </c>
      <c r="G217" s="34">
        <v>0</v>
      </c>
      <c r="H217" s="34">
        <v>381.34</v>
      </c>
      <c r="I217" s="34">
        <v>230.03</v>
      </c>
    </row>
    <row r="218" spans="1:9" x14ac:dyDescent="0.25">
      <c r="A218" s="134"/>
      <c r="B218" s="134"/>
      <c r="C218" s="33" t="s">
        <v>38</v>
      </c>
      <c r="D218" s="33" t="s">
        <v>14</v>
      </c>
      <c r="E218" s="33" t="s">
        <v>14</v>
      </c>
      <c r="F218" s="33" t="s">
        <v>14</v>
      </c>
      <c r="G218" s="34">
        <v>0</v>
      </c>
      <c r="H218" s="34">
        <v>450.19</v>
      </c>
      <c r="I218" s="34">
        <v>243.3</v>
      </c>
    </row>
    <row r="219" spans="1:9" x14ac:dyDescent="0.25">
      <c r="A219" s="135"/>
      <c r="B219" s="135"/>
      <c r="C219" s="33" t="s">
        <v>26</v>
      </c>
      <c r="D219" s="33" t="s">
        <v>14</v>
      </c>
      <c r="E219" s="33" t="s">
        <v>14</v>
      </c>
      <c r="F219" s="33" t="s">
        <v>14</v>
      </c>
      <c r="G219" s="34">
        <v>0</v>
      </c>
      <c r="H219" s="34">
        <v>450.19</v>
      </c>
      <c r="I219" s="34">
        <v>243.3</v>
      </c>
    </row>
    <row r="220" spans="1:9" x14ac:dyDescent="0.25">
      <c r="A220" s="133">
        <v>2020</v>
      </c>
      <c r="B220" s="133" t="s">
        <v>34</v>
      </c>
      <c r="C220" s="133" t="s">
        <v>26</v>
      </c>
      <c r="D220" s="133" t="s">
        <v>35</v>
      </c>
      <c r="E220" s="33" t="s">
        <v>36</v>
      </c>
      <c r="F220" s="33" t="s">
        <v>14</v>
      </c>
      <c r="G220" s="34">
        <v>0</v>
      </c>
      <c r="H220" s="34">
        <v>247.61</v>
      </c>
      <c r="I220" s="34">
        <v>133.82</v>
      </c>
    </row>
    <row r="221" spans="1:9" x14ac:dyDescent="0.25">
      <c r="A221" s="135"/>
      <c r="B221" s="135"/>
      <c r="C221" s="135"/>
      <c r="D221" s="135"/>
      <c r="E221" s="33" t="s">
        <v>37</v>
      </c>
      <c r="F221" s="33" t="s">
        <v>14</v>
      </c>
      <c r="G221" s="34">
        <v>0</v>
      </c>
      <c r="H221" s="34">
        <v>270.12</v>
      </c>
      <c r="I221" s="34">
        <v>145.97999999999999</v>
      </c>
    </row>
    <row r="222" spans="1:9" x14ac:dyDescent="0.25">
      <c r="A222" s="133">
        <v>2020</v>
      </c>
      <c r="B222" s="133" t="s">
        <v>60</v>
      </c>
      <c r="C222" s="133" t="s">
        <v>61</v>
      </c>
      <c r="D222" s="33" t="s">
        <v>62</v>
      </c>
      <c r="E222" s="33" t="s">
        <v>14</v>
      </c>
      <c r="F222" s="33" t="s">
        <v>14</v>
      </c>
      <c r="G222" s="34">
        <v>2.11</v>
      </c>
      <c r="H222" s="34">
        <v>0</v>
      </c>
      <c r="I222" s="34">
        <v>0</v>
      </c>
    </row>
    <row r="223" spans="1:9" x14ac:dyDescent="0.25">
      <c r="A223" s="135"/>
      <c r="B223" s="135"/>
      <c r="C223" s="135"/>
      <c r="D223" s="33" t="s">
        <v>63</v>
      </c>
      <c r="E223" s="33" t="s">
        <v>14</v>
      </c>
      <c r="F223" s="33" t="s">
        <v>14</v>
      </c>
      <c r="G223" s="34">
        <v>17.37</v>
      </c>
      <c r="H223" s="34">
        <v>0</v>
      </c>
      <c r="I223" s="34">
        <v>0</v>
      </c>
    </row>
    <row r="225" spans="2:9" x14ac:dyDescent="0.25">
      <c r="C225" s="128" t="s">
        <v>56</v>
      </c>
      <c r="D225" s="129"/>
      <c r="E225" s="129"/>
      <c r="F225" s="129"/>
      <c r="G225" s="129"/>
      <c r="H225" s="129"/>
      <c r="I225" s="129"/>
    </row>
    <row r="226" spans="2:9" x14ac:dyDescent="0.25">
      <c r="B226" s="130" t="s">
        <v>18</v>
      </c>
      <c r="C226" s="130" t="s">
        <v>0</v>
      </c>
      <c r="D226" s="130" t="s">
        <v>1</v>
      </c>
      <c r="E226" s="130" t="s">
        <v>57</v>
      </c>
      <c r="F226" s="130" t="s">
        <v>2</v>
      </c>
      <c r="G226" s="130" t="s">
        <v>3</v>
      </c>
      <c r="H226" s="88"/>
      <c r="I226" s="88"/>
    </row>
    <row r="227" spans="2:9" x14ac:dyDescent="0.25">
      <c r="B227" s="88"/>
      <c r="C227" s="88"/>
      <c r="D227" s="88"/>
      <c r="E227" s="88"/>
      <c r="F227" s="88"/>
      <c r="G227" s="130" t="s">
        <v>4</v>
      </c>
      <c r="H227" s="88"/>
      <c r="I227" s="32" t="s">
        <v>5</v>
      </c>
    </row>
    <row r="228" spans="2:9" x14ac:dyDescent="0.25">
      <c r="B228" s="88"/>
      <c r="C228" s="88"/>
      <c r="D228" s="88"/>
      <c r="E228" s="88"/>
      <c r="F228" s="88"/>
      <c r="G228" s="32" t="s">
        <v>6</v>
      </c>
      <c r="H228" s="32" t="s">
        <v>7</v>
      </c>
      <c r="I228" s="32" t="s">
        <v>7</v>
      </c>
    </row>
    <row r="229" spans="2:9" x14ac:dyDescent="0.25">
      <c r="B229" s="127">
        <v>2021</v>
      </c>
      <c r="C229" s="127" t="s">
        <v>8</v>
      </c>
      <c r="D229" s="127" t="s">
        <v>9</v>
      </c>
      <c r="E229" s="127" t="s">
        <v>58</v>
      </c>
      <c r="F229" s="33" t="s">
        <v>10</v>
      </c>
      <c r="G229" s="34">
        <v>7.95</v>
      </c>
      <c r="H229" s="34">
        <v>66.36</v>
      </c>
      <c r="I229" s="34">
        <v>454.33</v>
      </c>
    </row>
    <row r="230" spans="2:9" x14ac:dyDescent="0.25">
      <c r="B230" s="88"/>
      <c r="C230" s="88"/>
      <c r="D230" s="88"/>
      <c r="E230" s="88"/>
      <c r="F230" s="33" t="s">
        <v>11</v>
      </c>
      <c r="G230" s="34">
        <v>6.48</v>
      </c>
      <c r="H230" s="34">
        <v>66.36</v>
      </c>
      <c r="I230" s="34">
        <v>282.92</v>
      </c>
    </row>
    <row r="231" spans="2:9" x14ac:dyDescent="0.25">
      <c r="B231" s="88"/>
      <c r="C231" s="88"/>
      <c r="D231" s="127" t="s">
        <v>12</v>
      </c>
      <c r="E231" s="127" t="s">
        <v>58</v>
      </c>
      <c r="F231" s="33" t="s">
        <v>10</v>
      </c>
      <c r="G231" s="34">
        <v>7.95</v>
      </c>
      <c r="H231" s="34">
        <v>31.71</v>
      </c>
      <c r="I231" s="34">
        <v>0</v>
      </c>
    </row>
    <row r="232" spans="2:9" x14ac:dyDescent="0.25">
      <c r="B232" s="88"/>
      <c r="C232" s="88"/>
      <c r="D232" s="88"/>
      <c r="E232" s="88"/>
      <c r="F232" s="33" t="s">
        <v>11</v>
      </c>
      <c r="G232" s="34">
        <v>6.48</v>
      </c>
      <c r="H232" s="34">
        <v>31.71</v>
      </c>
      <c r="I232" s="34">
        <v>0</v>
      </c>
    </row>
    <row r="233" spans="2:9" x14ac:dyDescent="0.25">
      <c r="B233" s="88"/>
      <c r="C233" s="88"/>
      <c r="D233" s="33" t="s">
        <v>13</v>
      </c>
      <c r="E233" s="33" t="s">
        <v>58</v>
      </c>
      <c r="F233" s="33" t="s">
        <v>14</v>
      </c>
      <c r="G233" s="34">
        <v>9.16</v>
      </c>
      <c r="H233" s="34">
        <v>0</v>
      </c>
      <c r="I233" s="34">
        <v>0</v>
      </c>
    </row>
    <row r="234" spans="2:9" x14ac:dyDescent="0.25">
      <c r="B234" s="127">
        <v>2021</v>
      </c>
      <c r="C234" s="127" t="s">
        <v>15</v>
      </c>
      <c r="D234" s="127" t="s">
        <v>9</v>
      </c>
      <c r="E234" s="127" t="s">
        <v>58</v>
      </c>
      <c r="F234" s="33" t="s">
        <v>10</v>
      </c>
      <c r="G234" s="34">
        <v>59.28</v>
      </c>
      <c r="H234" s="34">
        <v>168.51</v>
      </c>
      <c r="I234" s="34">
        <v>454.33</v>
      </c>
    </row>
    <row r="235" spans="2:9" x14ac:dyDescent="0.25">
      <c r="B235" s="88"/>
      <c r="C235" s="88"/>
      <c r="D235" s="88"/>
      <c r="E235" s="88"/>
      <c r="F235" s="33" t="s">
        <v>11</v>
      </c>
      <c r="G235" s="34">
        <v>31.93</v>
      </c>
      <c r="H235" s="34">
        <v>168.51</v>
      </c>
      <c r="I235" s="34">
        <v>282.92</v>
      </c>
    </row>
    <row r="236" spans="2:9" x14ac:dyDescent="0.25">
      <c r="B236" s="88"/>
      <c r="C236" s="88"/>
      <c r="D236" s="127" t="s">
        <v>12</v>
      </c>
      <c r="E236" s="127" t="s">
        <v>58</v>
      </c>
      <c r="F236" s="33" t="s">
        <v>10</v>
      </c>
      <c r="G236" s="34">
        <v>59.28</v>
      </c>
      <c r="H236" s="34">
        <v>126.69</v>
      </c>
      <c r="I236" s="34">
        <v>0</v>
      </c>
    </row>
    <row r="237" spans="2:9" x14ac:dyDescent="0.25">
      <c r="B237" s="88"/>
      <c r="C237" s="88"/>
      <c r="D237" s="88"/>
      <c r="E237" s="88"/>
      <c r="F237" s="33" t="s">
        <v>11</v>
      </c>
      <c r="G237" s="34">
        <v>31.93</v>
      </c>
      <c r="H237" s="34">
        <v>126.69</v>
      </c>
      <c r="I237" s="34">
        <v>0</v>
      </c>
    </row>
    <row r="238" spans="2:9" x14ac:dyDescent="0.25">
      <c r="B238" s="88"/>
      <c r="C238" s="88"/>
      <c r="D238" s="127" t="s">
        <v>16</v>
      </c>
      <c r="E238" s="127" t="s">
        <v>58</v>
      </c>
      <c r="F238" s="33" t="s">
        <v>14</v>
      </c>
      <c r="G238" s="34">
        <v>31.93</v>
      </c>
      <c r="H238" s="34">
        <v>0</v>
      </c>
      <c r="I238" s="34">
        <v>0</v>
      </c>
    </row>
    <row r="239" spans="2:9" x14ac:dyDescent="0.25">
      <c r="B239" s="88"/>
      <c r="C239" s="88"/>
      <c r="D239" s="88"/>
      <c r="E239" s="88"/>
      <c r="F239" s="33" t="s">
        <v>10</v>
      </c>
      <c r="G239" s="34">
        <v>0</v>
      </c>
      <c r="H239" s="34">
        <v>1605.99</v>
      </c>
      <c r="I239" s="34">
        <v>454.33</v>
      </c>
    </row>
    <row r="240" spans="2:9" x14ac:dyDescent="0.25">
      <c r="B240" s="88"/>
      <c r="C240" s="88"/>
      <c r="D240" s="88"/>
      <c r="E240" s="88"/>
      <c r="F240" s="33" t="s">
        <v>11</v>
      </c>
      <c r="G240" s="34">
        <v>0</v>
      </c>
      <c r="H240" s="34">
        <v>168.51</v>
      </c>
      <c r="I240" s="34">
        <v>282.92</v>
      </c>
    </row>
    <row r="241" spans="1:9" x14ac:dyDescent="0.25">
      <c r="B241" s="88"/>
      <c r="C241" s="88"/>
      <c r="D241" s="127" t="s">
        <v>17</v>
      </c>
      <c r="E241" s="127" t="s">
        <v>58</v>
      </c>
      <c r="F241" s="33" t="s">
        <v>14</v>
      </c>
      <c r="G241" s="34">
        <v>31.93</v>
      </c>
      <c r="H241" s="34">
        <v>0</v>
      </c>
      <c r="I241" s="34">
        <v>0</v>
      </c>
    </row>
    <row r="242" spans="1:9" x14ac:dyDescent="0.25">
      <c r="B242" s="88"/>
      <c r="C242" s="88"/>
      <c r="D242" s="88"/>
      <c r="E242" s="88"/>
      <c r="F242" s="33" t="s">
        <v>10</v>
      </c>
      <c r="G242" s="34">
        <v>0</v>
      </c>
      <c r="H242" s="34">
        <v>1564.17</v>
      </c>
      <c r="I242" s="34">
        <v>0</v>
      </c>
    </row>
    <row r="243" spans="1:9" x14ac:dyDescent="0.25">
      <c r="B243" s="88"/>
      <c r="C243" s="88"/>
      <c r="D243" s="88"/>
      <c r="E243" s="88"/>
      <c r="F243" s="33" t="s">
        <v>11</v>
      </c>
      <c r="G243" s="34">
        <v>0</v>
      </c>
      <c r="H243" s="34">
        <v>126.69</v>
      </c>
      <c r="I243" s="34">
        <v>0</v>
      </c>
    </row>
    <row r="244" spans="1:9" x14ac:dyDescent="0.25">
      <c r="B244" s="88"/>
      <c r="C244" s="88"/>
      <c r="D244" s="33" t="s">
        <v>13</v>
      </c>
      <c r="E244" s="33" t="s">
        <v>58</v>
      </c>
      <c r="F244" s="33" t="s">
        <v>14</v>
      </c>
      <c r="G244" s="34">
        <v>22.66</v>
      </c>
      <c r="H244" s="34">
        <v>0</v>
      </c>
      <c r="I244" s="34">
        <v>0</v>
      </c>
    </row>
    <row r="247" spans="1:9" x14ac:dyDescent="0.25">
      <c r="B247" s="128" t="s">
        <v>19</v>
      </c>
      <c r="C247" s="131"/>
      <c r="D247" s="131"/>
      <c r="E247" s="131"/>
      <c r="F247" s="131"/>
      <c r="G247" s="131"/>
      <c r="H247" s="131"/>
      <c r="I247" s="131"/>
    </row>
    <row r="248" spans="1:9" x14ac:dyDescent="0.25">
      <c r="A248" s="130" t="s">
        <v>18</v>
      </c>
      <c r="B248" s="130" t="s">
        <v>0</v>
      </c>
      <c r="C248" s="130" t="s">
        <v>1</v>
      </c>
      <c r="D248" s="130" t="s">
        <v>20</v>
      </c>
      <c r="E248" s="130" t="s">
        <v>21</v>
      </c>
      <c r="F248" s="130" t="s">
        <v>2</v>
      </c>
      <c r="G248" s="130" t="s">
        <v>3</v>
      </c>
      <c r="H248" s="132"/>
      <c r="I248" s="132"/>
    </row>
    <row r="249" spans="1:9" x14ac:dyDescent="0.25">
      <c r="A249" s="132"/>
      <c r="B249" s="132"/>
      <c r="C249" s="132"/>
      <c r="D249" s="132"/>
      <c r="E249" s="132"/>
      <c r="F249" s="132"/>
      <c r="G249" s="130" t="s">
        <v>4</v>
      </c>
      <c r="H249" s="132"/>
      <c r="I249" s="32" t="s">
        <v>5</v>
      </c>
    </row>
    <row r="250" spans="1:9" x14ac:dyDescent="0.25">
      <c r="A250" s="132"/>
      <c r="B250" s="132"/>
      <c r="C250" s="132"/>
      <c r="D250" s="132"/>
      <c r="E250" s="132"/>
      <c r="F250" s="132"/>
      <c r="G250" s="32" t="s">
        <v>6</v>
      </c>
      <c r="H250" s="32" t="s">
        <v>7</v>
      </c>
      <c r="I250" s="32" t="s">
        <v>7</v>
      </c>
    </row>
    <row r="251" spans="1:9" x14ac:dyDescent="0.25">
      <c r="A251" s="133">
        <v>2021</v>
      </c>
      <c r="B251" s="133" t="s">
        <v>22</v>
      </c>
      <c r="C251" s="133" t="s">
        <v>23</v>
      </c>
      <c r="D251" s="133" t="s">
        <v>24</v>
      </c>
      <c r="E251" s="133" t="s">
        <v>24</v>
      </c>
      <c r="F251" s="33" t="s">
        <v>10</v>
      </c>
      <c r="G251" s="34">
        <v>0</v>
      </c>
      <c r="H251" s="34">
        <v>1084.52</v>
      </c>
      <c r="I251" s="34">
        <v>454.33</v>
      </c>
    </row>
    <row r="252" spans="1:9" x14ac:dyDescent="0.25">
      <c r="A252" s="134"/>
      <c r="B252" s="134"/>
      <c r="C252" s="134"/>
      <c r="D252" s="134"/>
      <c r="E252" s="134"/>
      <c r="F252" s="33" t="s">
        <v>25</v>
      </c>
      <c r="G252" s="34">
        <v>0</v>
      </c>
      <c r="H252" s="34">
        <v>743.23</v>
      </c>
      <c r="I252" s="34">
        <v>282.92</v>
      </c>
    </row>
    <row r="253" spans="1:9" x14ac:dyDescent="0.25">
      <c r="A253" s="134"/>
      <c r="B253" s="134"/>
      <c r="C253" s="135"/>
      <c r="D253" s="135"/>
      <c r="E253" s="135"/>
      <c r="F253" s="33" t="s">
        <v>11</v>
      </c>
      <c r="G253" s="34">
        <v>0</v>
      </c>
      <c r="H253" s="34">
        <v>401.93</v>
      </c>
      <c r="I253" s="34">
        <v>282.92</v>
      </c>
    </row>
    <row r="254" spans="1:9" x14ac:dyDescent="0.25">
      <c r="A254" s="134"/>
      <c r="B254" s="134"/>
      <c r="C254" s="33" t="s">
        <v>38</v>
      </c>
      <c r="D254" s="33" t="s">
        <v>24</v>
      </c>
      <c r="E254" s="33" t="s">
        <v>24</v>
      </c>
      <c r="F254" s="33" t="s">
        <v>14</v>
      </c>
      <c r="G254" s="34">
        <v>0</v>
      </c>
      <c r="H254" s="34">
        <v>506.52</v>
      </c>
      <c r="I254" s="34">
        <v>297.2</v>
      </c>
    </row>
    <row r="255" spans="1:9" x14ac:dyDescent="0.25">
      <c r="A255" s="134"/>
      <c r="B255" s="134"/>
      <c r="C255" s="33" t="s">
        <v>26</v>
      </c>
      <c r="D255" s="33" t="s">
        <v>24</v>
      </c>
      <c r="E255" s="33" t="s">
        <v>24</v>
      </c>
      <c r="F255" s="33" t="s">
        <v>14</v>
      </c>
      <c r="G255" s="34">
        <v>0</v>
      </c>
      <c r="H255" s="34">
        <v>506.52</v>
      </c>
      <c r="I255" s="34">
        <v>297.2</v>
      </c>
    </row>
    <row r="256" spans="1:9" x14ac:dyDescent="0.25">
      <c r="A256" s="134"/>
      <c r="B256" s="134"/>
      <c r="C256" s="33" t="s">
        <v>38</v>
      </c>
      <c r="D256" s="33" t="s">
        <v>24</v>
      </c>
      <c r="E256" s="33" t="s">
        <v>27</v>
      </c>
      <c r="F256" s="33" t="s">
        <v>14</v>
      </c>
      <c r="G256" s="34">
        <v>0</v>
      </c>
      <c r="H256" s="34">
        <v>460.04</v>
      </c>
      <c r="I256" s="34">
        <v>297.2</v>
      </c>
    </row>
    <row r="257" spans="1:9" x14ac:dyDescent="0.25">
      <c r="A257" s="135"/>
      <c r="B257" s="135"/>
      <c r="C257" s="33" t="s">
        <v>26</v>
      </c>
      <c r="D257" s="33" t="s">
        <v>24</v>
      </c>
      <c r="E257" s="33" t="s">
        <v>27</v>
      </c>
      <c r="F257" s="33" t="s">
        <v>14</v>
      </c>
      <c r="G257" s="34">
        <v>0</v>
      </c>
      <c r="H257" s="34">
        <v>460.04</v>
      </c>
      <c r="I257" s="34">
        <v>297.2</v>
      </c>
    </row>
    <row r="258" spans="1:9" x14ac:dyDescent="0.25">
      <c r="A258" s="133">
        <v>2021</v>
      </c>
      <c r="B258" s="133" t="s">
        <v>28</v>
      </c>
      <c r="C258" s="133" t="s">
        <v>23</v>
      </c>
      <c r="D258" s="133" t="s">
        <v>29</v>
      </c>
      <c r="E258" s="133" t="s">
        <v>30</v>
      </c>
      <c r="F258" s="33" t="s">
        <v>10</v>
      </c>
      <c r="G258" s="34">
        <v>0</v>
      </c>
      <c r="H258" s="34">
        <v>978.6</v>
      </c>
      <c r="I258" s="34">
        <v>399.81</v>
      </c>
    </row>
    <row r="259" spans="1:9" x14ac:dyDescent="0.25">
      <c r="A259" s="134"/>
      <c r="B259" s="134"/>
      <c r="C259" s="134"/>
      <c r="D259" s="134"/>
      <c r="E259" s="134"/>
      <c r="F259" s="33" t="s">
        <v>25</v>
      </c>
      <c r="G259" s="34">
        <v>0</v>
      </c>
      <c r="H259" s="34">
        <v>668.57</v>
      </c>
      <c r="I259" s="34">
        <v>248.97</v>
      </c>
    </row>
    <row r="260" spans="1:9" x14ac:dyDescent="0.25">
      <c r="A260" s="134"/>
      <c r="B260" s="134"/>
      <c r="C260" s="135"/>
      <c r="D260" s="135"/>
      <c r="E260" s="135"/>
      <c r="F260" s="33" t="s">
        <v>11</v>
      </c>
      <c r="G260" s="34">
        <v>0</v>
      </c>
      <c r="H260" s="34">
        <v>358.54</v>
      </c>
      <c r="I260" s="34">
        <v>248.97</v>
      </c>
    </row>
    <row r="261" spans="1:9" x14ac:dyDescent="0.25">
      <c r="A261" s="134"/>
      <c r="B261" s="134"/>
      <c r="C261" s="33" t="s">
        <v>38</v>
      </c>
      <c r="D261" s="33" t="s">
        <v>29</v>
      </c>
      <c r="E261" s="33" t="s">
        <v>30</v>
      </c>
      <c r="F261" s="33" t="s">
        <v>14</v>
      </c>
      <c r="G261" s="34">
        <v>0</v>
      </c>
      <c r="H261" s="34">
        <v>445.74</v>
      </c>
      <c r="I261" s="34">
        <v>261.54000000000002</v>
      </c>
    </row>
    <row r="262" spans="1:9" x14ac:dyDescent="0.25">
      <c r="A262" s="134"/>
      <c r="B262" s="134"/>
      <c r="C262" s="33" t="s">
        <v>26</v>
      </c>
      <c r="D262" s="33" t="s">
        <v>29</v>
      </c>
      <c r="E262" s="33" t="s">
        <v>30</v>
      </c>
      <c r="F262" s="33" t="s">
        <v>14</v>
      </c>
      <c r="G262" s="34">
        <v>0</v>
      </c>
      <c r="H262" s="34">
        <v>445.74</v>
      </c>
      <c r="I262" s="34">
        <v>261.54000000000002</v>
      </c>
    </row>
    <row r="263" spans="1:9" x14ac:dyDescent="0.25">
      <c r="A263" s="134"/>
      <c r="B263" s="134"/>
      <c r="C263" s="133" t="s">
        <v>23</v>
      </c>
      <c r="D263" s="133" t="s">
        <v>29</v>
      </c>
      <c r="E263" s="133" t="s">
        <v>31</v>
      </c>
      <c r="F263" s="33" t="s">
        <v>10</v>
      </c>
      <c r="G263" s="34">
        <v>0</v>
      </c>
      <c r="H263" s="34">
        <v>978.6</v>
      </c>
      <c r="I263" s="34">
        <v>399.81</v>
      </c>
    </row>
    <row r="264" spans="1:9" x14ac:dyDescent="0.25">
      <c r="A264" s="134"/>
      <c r="B264" s="134"/>
      <c r="C264" s="134"/>
      <c r="D264" s="134"/>
      <c r="E264" s="134"/>
      <c r="F264" s="33" t="s">
        <v>25</v>
      </c>
      <c r="G264" s="34">
        <v>0</v>
      </c>
      <c r="H264" s="34">
        <v>668.57</v>
      </c>
      <c r="I264" s="34">
        <v>248.97</v>
      </c>
    </row>
    <row r="265" spans="1:9" x14ac:dyDescent="0.25">
      <c r="A265" s="134"/>
      <c r="B265" s="134"/>
      <c r="C265" s="135"/>
      <c r="D265" s="135"/>
      <c r="E265" s="135"/>
      <c r="F265" s="33" t="s">
        <v>11</v>
      </c>
      <c r="G265" s="34">
        <v>0</v>
      </c>
      <c r="H265" s="34">
        <v>358.54</v>
      </c>
      <c r="I265" s="34">
        <v>248.97</v>
      </c>
    </row>
    <row r="266" spans="1:9" x14ac:dyDescent="0.25">
      <c r="A266" s="134"/>
      <c r="B266" s="134"/>
      <c r="C266" s="33" t="s">
        <v>38</v>
      </c>
      <c r="D266" s="33" t="s">
        <v>29</v>
      </c>
      <c r="E266" s="33" t="s">
        <v>31</v>
      </c>
      <c r="F266" s="33" t="s">
        <v>14</v>
      </c>
      <c r="G266" s="34">
        <v>0</v>
      </c>
      <c r="H266" s="34">
        <v>445.74</v>
      </c>
      <c r="I266" s="34">
        <v>261.54000000000002</v>
      </c>
    </row>
    <row r="267" spans="1:9" x14ac:dyDescent="0.25">
      <c r="A267" s="134"/>
      <c r="B267" s="134"/>
      <c r="C267" s="33" t="s">
        <v>26</v>
      </c>
      <c r="D267" s="33" t="s">
        <v>29</v>
      </c>
      <c r="E267" s="33" t="s">
        <v>31</v>
      </c>
      <c r="F267" s="33" t="s">
        <v>14</v>
      </c>
      <c r="G267" s="34">
        <v>0</v>
      </c>
      <c r="H267" s="34">
        <v>445.74</v>
      </c>
      <c r="I267" s="34">
        <v>261.54000000000002</v>
      </c>
    </row>
    <row r="268" spans="1:9" x14ac:dyDescent="0.25">
      <c r="A268" s="134"/>
      <c r="B268" s="134"/>
      <c r="C268" s="133" t="s">
        <v>23</v>
      </c>
      <c r="D268" s="133" t="s">
        <v>29</v>
      </c>
      <c r="E268" s="133" t="s">
        <v>32</v>
      </c>
      <c r="F268" s="33" t="s">
        <v>10</v>
      </c>
      <c r="G268" s="34">
        <v>0</v>
      </c>
      <c r="H268" s="34">
        <v>934.12</v>
      </c>
      <c r="I268" s="34">
        <v>381.64</v>
      </c>
    </row>
    <row r="269" spans="1:9" x14ac:dyDescent="0.25">
      <c r="A269" s="134"/>
      <c r="B269" s="134"/>
      <c r="C269" s="134"/>
      <c r="D269" s="134"/>
      <c r="E269" s="134"/>
      <c r="F269" s="33" t="s">
        <v>25</v>
      </c>
      <c r="G269" s="34">
        <v>0</v>
      </c>
      <c r="H269" s="34">
        <v>638.17999999999995</v>
      </c>
      <c r="I269" s="34">
        <v>237.65</v>
      </c>
    </row>
    <row r="270" spans="1:9" x14ac:dyDescent="0.25">
      <c r="A270" s="134"/>
      <c r="B270" s="134"/>
      <c r="C270" s="135"/>
      <c r="D270" s="135"/>
      <c r="E270" s="135"/>
      <c r="F270" s="33" t="s">
        <v>11</v>
      </c>
      <c r="G270" s="34">
        <v>0</v>
      </c>
      <c r="H270" s="34">
        <v>342.24</v>
      </c>
      <c r="I270" s="34">
        <v>237.65</v>
      </c>
    </row>
    <row r="271" spans="1:9" x14ac:dyDescent="0.25">
      <c r="A271" s="134"/>
      <c r="B271" s="134"/>
      <c r="C271" s="33" t="s">
        <v>38</v>
      </c>
      <c r="D271" s="33" t="s">
        <v>29</v>
      </c>
      <c r="E271" s="33" t="s">
        <v>32</v>
      </c>
      <c r="F271" s="33" t="s">
        <v>14</v>
      </c>
      <c r="G271" s="34">
        <v>0</v>
      </c>
      <c r="H271" s="34">
        <v>425.48</v>
      </c>
      <c r="I271" s="34">
        <v>249.65</v>
      </c>
    </row>
    <row r="272" spans="1:9" x14ac:dyDescent="0.25">
      <c r="A272" s="135"/>
      <c r="B272" s="135"/>
      <c r="C272" s="33" t="s">
        <v>26</v>
      </c>
      <c r="D272" s="33" t="s">
        <v>29</v>
      </c>
      <c r="E272" s="33" t="s">
        <v>32</v>
      </c>
      <c r="F272" s="33" t="s">
        <v>14</v>
      </c>
      <c r="G272" s="34">
        <v>0</v>
      </c>
      <c r="H272" s="34">
        <v>425.48</v>
      </c>
      <c r="I272" s="34">
        <v>249.65</v>
      </c>
    </row>
    <row r="273" spans="1:13" x14ac:dyDescent="0.25">
      <c r="A273" s="133">
        <v>2021</v>
      </c>
      <c r="B273" s="133" t="s">
        <v>33</v>
      </c>
      <c r="C273" s="133" t="s">
        <v>23</v>
      </c>
      <c r="D273" s="133" t="s">
        <v>14</v>
      </c>
      <c r="E273" s="133" t="s">
        <v>14</v>
      </c>
      <c r="F273" s="33" t="s">
        <v>10</v>
      </c>
      <c r="G273" s="34">
        <v>0</v>
      </c>
      <c r="H273" s="34">
        <v>1222.1400000000001</v>
      </c>
      <c r="I273" s="34">
        <v>454.33</v>
      </c>
    </row>
    <row r="274" spans="1:13" x14ac:dyDescent="0.25">
      <c r="A274" s="134"/>
      <c r="B274" s="134"/>
      <c r="C274" s="134"/>
      <c r="D274" s="134"/>
      <c r="E274" s="134"/>
      <c r="F274" s="33" t="s">
        <v>25</v>
      </c>
      <c r="G274" s="34">
        <v>0</v>
      </c>
      <c r="H274" s="34">
        <v>825.8</v>
      </c>
      <c r="I274" s="34">
        <v>282.92</v>
      </c>
    </row>
    <row r="275" spans="1:13" x14ac:dyDescent="0.25">
      <c r="A275" s="134"/>
      <c r="B275" s="134"/>
      <c r="C275" s="135"/>
      <c r="D275" s="135"/>
      <c r="E275" s="135"/>
      <c r="F275" s="33" t="s">
        <v>11</v>
      </c>
      <c r="G275" s="34">
        <v>0</v>
      </c>
      <c r="H275" s="34">
        <v>429.45</v>
      </c>
      <c r="I275" s="34">
        <v>282.92</v>
      </c>
    </row>
    <row r="276" spans="1:13" x14ac:dyDescent="0.25">
      <c r="A276" s="134"/>
      <c r="B276" s="134"/>
      <c r="C276" s="33" t="s">
        <v>38</v>
      </c>
      <c r="D276" s="33" t="s">
        <v>14</v>
      </c>
      <c r="E276" s="33" t="s">
        <v>14</v>
      </c>
      <c r="F276" s="33" t="s">
        <v>14</v>
      </c>
      <c r="G276" s="34">
        <v>0</v>
      </c>
      <c r="H276" s="34">
        <v>506.52</v>
      </c>
      <c r="I276" s="34">
        <v>297.2</v>
      </c>
    </row>
    <row r="277" spans="1:13" x14ac:dyDescent="0.25">
      <c r="A277" s="135"/>
      <c r="B277" s="135"/>
      <c r="C277" s="33" t="s">
        <v>26</v>
      </c>
      <c r="D277" s="33" t="s">
        <v>14</v>
      </c>
      <c r="E277" s="33" t="s">
        <v>14</v>
      </c>
      <c r="F277" s="33" t="s">
        <v>14</v>
      </c>
      <c r="G277" s="34">
        <v>0</v>
      </c>
      <c r="H277" s="34">
        <v>506.52</v>
      </c>
      <c r="I277" s="34">
        <v>297.2</v>
      </c>
    </row>
    <row r="278" spans="1:13" x14ac:dyDescent="0.25">
      <c r="A278" s="133">
        <v>2021</v>
      </c>
      <c r="B278" s="133" t="s">
        <v>34</v>
      </c>
      <c r="C278" s="133" t="s">
        <v>26</v>
      </c>
      <c r="D278" s="133" t="s">
        <v>35</v>
      </c>
      <c r="E278" s="33" t="s">
        <v>36</v>
      </c>
      <c r="F278" s="33" t="s">
        <v>14</v>
      </c>
      <c r="G278" s="34">
        <v>0</v>
      </c>
      <c r="H278" s="34">
        <v>278.58999999999997</v>
      </c>
      <c r="I278" s="34">
        <v>163.46</v>
      </c>
    </row>
    <row r="279" spans="1:13" x14ac:dyDescent="0.25">
      <c r="A279" s="135"/>
      <c r="B279" s="135"/>
      <c r="C279" s="135"/>
      <c r="D279" s="135"/>
      <c r="E279" s="33" t="s">
        <v>37</v>
      </c>
      <c r="F279" s="33" t="s">
        <v>14</v>
      </c>
      <c r="G279" s="34">
        <v>0</v>
      </c>
      <c r="H279" s="34">
        <v>303.91000000000003</v>
      </c>
      <c r="I279" s="34">
        <v>178.32</v>
      </c>
    </row>
    <row r="280" spans="1:13" x14ac:dyDescent="0.25">
      <c r="A280" s="136" t="s">
        <v>65</v>
      </c>
      <c r="B280" s="133" t="s">
        <v>60</v>
      </c>
      <c r="C280" s="133" t="s">
        <v>61</v>
      </c>
      <c r="D280" s="33" t="s">
        <v>62</v>
      </c>
      <c r="E280" s="33" t="s">
        <v>14</v>
      </c>
      <c r="F280" s="33" t="s">
        <v>14</v>
      </c>
      <c r="G280" s="34">
        <v>2.36</v>
      </c>
      <c r="H280" s="34">
        <v>0</v>
      </c>
      <c r="I280" s="34">
        <v>0</v>
      </c>
    </row>
    <row r="281" spans="1:13" x14ac:dyDescent="0.25">
      <c r="A281" s="135"/>
      <c r="B281" s="135"/>
      <c r="C281" s="135"/>
      <c r="D281" s="33" t="s">
        <v>63</v>
      </c>
      <c r="E281" s="33" t="s">
        <v>14</v>
      </c>
      <c r="F281" s="33" t="s">
        <v>14</v>
      </c>
      <c r="G281" s="34">
        <v>19.46</v>
      </c>
      <c r="H281" s="34">
        <v>0</v>
      </c>
      <c r="I281" s="34">
        <v>0</v>
      </c>
    </row>
    <row r="284" spans="1:13" x14ac:dyDescent="0.25">
      <c r="B284" s="128" t="s">
        <v>56</v>
      </c>
      <c r="C284" s="129"/>
      <c r="D284" s="129"/>
      <c r="E284" s="129"/>
      <c r="F284" s="129"/>
      <c r="G284" s="129"/>
      <c r="H284" s="129"/>
      <c r="I284" s="129"/>
      <c r="J284" s="129"/>
      <c r="K284" s="129"/>
    </row>
    <row r="285" spans="1:13" x14ac:dyDescent="0.25">
      <c r="A285" s="130">
        <v>2022</v>
      </c>
      <c r="B285" s="130" t="s">
        <v>0</v>
      </c>
      <c r="C285" s="130" t="s">
        <v>1</v>
      </c>
      <c r="D285" s="130" t="s">
        <v>57</v>
      </c>
      <c r="E285" s="130" t="s">
        <v>2</v>
      </c>
      <c r="F285" s="130" t="s">
        <v>3</v>
      </c>
      <c r="G285" s="88"/>
      <c r="H285" s="88"/>
      <c r="I285" s="130" t="s">
        <v>64</v>
      </c>
      <c r="J285" s="88"/>
      <c r="K285" s="88"/>
    </row>
    <row r="286" spans="1:13" x14ac:dyDescent="0.25">
      <c r="A286" s="88"/>
      <c r="B286" s="88"/>
      <c r="C286" s="88"/>
      <c r="D286" s="88"/>
      <c r="E286" s="88"/>
      <c r="F286" s="130" t="s">
        <v>4</v>
      </c>
      <c r="G286" s="88"/>
      <c r="H286" s="32" t="s">
        <v>5</v>
      </c>
      <c r="I286" s="130" t="s">
        <v>4</v>
      </c>
      <c r="J286" s="88"/>
      <c r="K286" s="32" t="s">
        <v>5</v>
      </c>
    </row>
    <row r="287" spans="1:13" x14ac:dyDescent="0.25">
      <c r="A287" s="88"/>
      <c r="B287" s="88"/>
      <c r="C287" s="88"/>
      <c r="D287" s="88"/>
      <c r="E287" s="88"/>
      <c r="F287" s="32" t="s">
        <v>6</v>
      </c>
      <c r="G287" s="32" t="s">
        <v>7</v>
      </c>
      <c r="H287" s="32" t="s">
        <v>7</v>
      </c>
      <c r="I287" s="32" t="s">
        <v>6</v>
      </c>
      <c r="J287" s="32" t="s">
        <v>7</v>
      </c>
      <c r="K287" s="32" t="s">
        <v>7</v>
      </c>
    </row>
    <row r="288" spans="1:13" x14ac:dyDescent="0.25">
      <c r="A288" s="127">
        <v>2022</v>
      </c>
      <c r="B288" s="127" t="s">
        <v>8</v>
      </c>
      <c r="C288" s="127" t="s">
        <v>9</v>
      </c>
      <c r="D288" s="127" t="s">
        <v>58</v>
      </c>
      <c r="E288" s="33" t="s">
        <v>10</v>
      </c>
      <c r="F288" s="34">
        <v>8.74</v>
      </c>
      <c r="G288" s="34">
        <v>84.42</v>
      </c>
      <c r="H288" s="34">
        <v>456.17</v>
      </c>
      <c r="I288" s="34">
        <v>8.11</v>
      </c>
      <c r="J288" s="34">
        <v>81.05</v>
      </c>
      <c r="K288" s="34">
        <v>553.15</v>
      </c>
      <c r="M288" s="39">
        <f>(G288+H288)/1000</f>
        <v>0.54059000000000001</v>
      </c>
    </row>
    <row r="289" spans="1:13" x14ac:dyDescent="0.25">
      <c r="A289" s="88"/>
      <c r="B289" s="88"/>
      <c r="C289" s="88"/>
      <c r="D289" s="88"/>
      <c r="E289" s="33" t="s">
        <v>11</v>
      </c>
      <c r="F289" s="34">
        <v>7.12</v>
      </c>
      <c r="G289" s="34">
        <v>84.42</v>
      </c>
      <c r="H289" s="34">
        <v>272.76</v>
      </c>
      <c r="I289" s="34">
        <v>6.61</v>
      </c>
      <c r="J289" s="34">
        <v>81.05</v>
      </c>
      <c r="K289" s="34">
        <v>335.35</v>
      </c>
      <c r="M289" s="39">
        <f t="shared" ref="M289:M303" si="0">(G289+H289)/1000</f>
        <v>0.35718</v>
      </c>
    </row>
    <row r="290" spans="1:13" x14ac:dyDescent="0.25">
      <c r="A290" s="88"/>
      <c r="B290" s="88"/>
      <c r="C290" s="127" t="s">
        <v>12</v>
      </c>
      <c r="D290" s="127" t="s">
        <v>58</v>
      </c>
      <c r="E290" s="33" t="s">
        <v>10</v>
      </c>
      <c r="F290" s="34">
        <v>8.74</v>
      </c>
      <c r="G290" s="34">
        <v>31.69</v>
      </c>
      <c r="H290" s="34">
        <v>0</v>
      </c>
      <c r="I290" s="34">
        <v>8.11</v>
      </c>
      <c r="J290" s="34">
        <v>37.1</v>
      </c>
      <c r="K290" s="34">
        <v>0</v>
      </c>
      <c r="M290" s="39">
        <f t="shared" si="0"/>
        <v>3.1690000000000003E-2</v>
      </c>
    </row>
    <row r="291" spans="1:13" x14ac:dyDescent="0.25">
      <c r="A291" s="88"/>
      <c r="B291" s="88"/>
      <c r="C291" s="88"/>
      <c r="D291" s="88"/>
      <c r="E291" s="33" t="s">
        <v>11</v>
      </c>
      <c r="F291" s="34">
        <v>7.12</v>
      </c>
      <c r="G291" s="34">
        <v>31.69</v>
      </c>
      <c r="H291" s="34">
        <v>0</v>
      </c>
      <c r="I291" s="34">
        <v>6.61</v>
      </c>
      <c r="J291" s="34">
        <v>37.1</v>
      </c>
      <c r="K291" s="34">
        <v>0</v>
      </c>
      <c r="M291" s="39">
        <f t="shared" si="0"/>
        <v>3.1690000000000003E-2</v>
      </c>
    </row>
    <row r="292" spans="1:13" x14ac:dyDescent="0.25">
      <c r="A292" s="88"/>
      <c r="B292" s="88"/>
      <c r="C292" s="33" t="s">
        <v>13</v>
      </c>
      <c r="D292" s="33" t="s">
        <v>58</v>
      </c>
      <c r="E292" s="33" t="s">
        <v>14</v>
      </c>
      <c r="F292" s="34">
        <v>9.64</v>
      </c>
      <c r="G292" s="34">
        <v>0</v>
      </c>
      <c r="H292" s="34">
        <v>0</v>
      </c>
      <c r="I292" s="34">
        <v>9.8800000000000008</v>
      </c>
      <c r="J292" s="34">
        <v>0</v>
      </c>
      <c r="K292" s="34">
        <v>0</v>
      </c>
      <c r="M292" s="39">
        <f t="shared" si="0"/>
        <v>0</v>
      </c>
    </row>
    <row r="293" spans="1:13" x14ac:dyDescent="0.25">
      <c r="A293" s="127">
        <v>2022</v>
      </c>
      <c r="B293" s="127" t="s">
        <v>15</v>
      </c>
      <c r="C293" s="127" t="s">
        <v>9</v>
      </c>
      <c r="D293" s="127" t="s">
        <v>58</v>
      </c>
      <c r="E293" s="33" t="s">
        <v>10</v>
      </c>
      <c r="F293" s="34">
        <v>62.87</v>
      </c>
      <c r="G293" s="34">
        <v>182.53</v>
      </c>
      <c r="H293" s="34">
        <v>456.17</v>
      </c>
      <c r="I293" s="34">
        <v>61.34</v>
      </c>
      <c r="J293" s="34">
        <v>191.67</v>
      </c>
      <c r="K293" s="34">
        <v>553.15</v>
      </c>
      <c r="M293" s="39">
        <f t="shared" si="0"/>
        <v>0.63870000000000005</v>
      </c>
    </row>
    <row r="294" spans="1:13" x14ac:dyDescent="0.25">
      <c r="A294" s="88"/>
      <c r="B294" s="88"/>
      <c r="C294" s="88"/>
      <c r="D294" s="88"/>
      <c r="E294" s="33" t="s">
        <v>11</v>
      </c>
      <c r="F294" s="34">
        <v>33.92</v>
      </c>
      <c r="G294" s="34">
        <v>182.53</v>
      </c>
      <c r="H294" s="34">
        <v>272.76</v>
      </c>
      <c r="I294" s="34">
        <v>33</v>
      </c>
      <c r="J294" s="34">
        <v>191.67</v>
      </c>
      <c r="K294" s="34">
        <v>335.35</v>
      </c>
      <c r="M294" s="39">
        <f t="shared" si="0"/>
        <v>0.45528999999999997</v>
      </c>
    </row>
    <row r="295" spans="1:13" x14ac:dyDescent="0.25">
      <c r="A295" s="88"/>
      <c r="B295" s="88"/>
      <c r="C295" s="127" t="s">
        <v>12</v>
      </c>
      <c r="D295" s="127" t="s">
        <v>58</v>
      </c>
      <c r="E295" s="33" t="s">
        <v>10</v>
      </c>
      <c r="F295" s="34">
        <v>62.87</v>
      </c>
      <c r="G295" s="34">
        <v>117.07</v>
      </c>
      <c r="H295" s="34">
        <v>0</v>
      </c>
      <c r="I295" s="34">
        <v>61.34</v>
      </c>
      <c r="J295" s="34">
        <v>136.88</v>
      </c>
      <c r="K295" s="34">
        <v>0</v>
      </c>
      <c r="M295" s="39">
        <f t="shared" si="0"/>
        <v>0.11706999999999999</v>
      </c>
    </row>
    <row r="296" spans="1:13" x14ac:dyDescent="0.25">
      <c r="A296" s="88"/>
      <c r="B296" s="88"/>
      <c r="C296" s="88"/>
      <c r="D296" s="88"/>
      <c r="E296" s="33" t="s">
        <v>11</v>
      </c>
      <c r="F296" s="34">
        <v>33.92</v>
      </c>
      <c r="G296" s="34">
        <v>117.07</v>
      </c>
      <c r="H296" s="34">
        <v>0</v>
      </c>
      <c r="I296" s="34">
        <v>33</v>
      </c>
      <c r="J296" s="34">
        <v>136.88</v>
      </c>
      <c r="K296" s="34">
        <v>0</v>
      </c>
      <c r="M296" s="39">
        <f t="shared" si="0"/>
        <v>0.11706999999999999</v>
      </c>
    </row>
    <row r="297" spans="1:13" x14ac:dyDescent="0.25">
      <c r="A297" s="88"/>
      <c r="B297" s="88"/>
      <c r="C297" s="127" t="s">
        <v>16</v>
      </c>
      <c r="D297" s="127" t="s">
        <v>58</v>
      </c>
      <c r="E297" s="33" t="s">
        <v>14</v>
      </c>
      <c r="F297" s="34">
        <v>33.92</v>
      </c>
      <c r="G297" s="34">
        <v>0</v>
      </c>
      <c r="H297" s="34">
        <v>0</v>
      </c>
      <c r="I297" s="34">
        <v>33</v>
      </c>
      <c r="J297" s="34">
        <v>0</v>
      </c>
      <c r="K297" s="34">
        <v>0</v>
      </c>
      <c r="M297" s="39">
        <f t="shared" si="0"/>
        <v>0</v>
      </c>
    </row>
    <row r="298" spans="1:13" x14ac:dyDescent="0.25">
      <c r="A298" s="88"/>
      <c r="B298" s="88"/>
      <c r="C298" s="88"/>
      <c r="D298" s="88"/>
      <c r="E298" s="33" t="s">
        <v>10</v>
      </c>
      <c r="F298" s="34">
        <v>0</v>
      </c>
      <c r="G298" s="34">
        <v>1705.77</v>
      </c>
      <c r="H298" s="34">
        <v>456.17</v>
      </c>
      <c r="I298" s="34">
        <v>0</v>
      </c>
      <c r="J298" s="34">
        <v>1677.99</v>
      </c>
      <c r="K298" s="34">
        <v>553.15</v>
      </c>
      <c r="M298" s="39">
        <f t="shared" si="0"/>
        <v>2.16194</v>
      </c>
    </row>
    <row r="299" spans="1:13" x14ac:dyDescent="0.25">
      <c r="A299" s="88"/>
      <c r="B299" s="88"/>
      <c r="C299" s="88"/>
      <c r="D299" s="88"/>
      <c r="E299" s="33" t="s">
        <v>11</v>
      </c>
      <c r="F299" s="34">
        <v>0</v>
      </c>
      <c r="G299" s="34">
        <v>182.53</v>
      </c>
      <c r="H299" s="34">
        <v>272.76</v>
      </c>
      <c r="I299" s="34">
        <v>0</v>
      </c>
      <c r="J299" s="34">
        <v>191.67</v>
      </c>
      <c r="K299" s="34">
        <v>335.35</v>
      </c>
      <c r="M299" s="39">
        <f t="shared" si="0"/>
        <v>0.45528999999999997</v>
      </c>
    </row>
    <row r="300" spans="1:13" x14ac:dyDescent="0.25">
      <c r="A300" s="88"/>
      <c r="B300" s="88"/>
      <c r="C300" s="127" t="s">
        <v>17</v>
      </c>
      <c r="D300" s="127" t="s">
        <v>58</v>
      </c>
      <c r="E300" s="33" t="s">
        <v>14</v>
      </c>
      <c r="F300" s="34">
        <v>33.92</v>
      </c>
      <c r="G300" s="34">
        <v>0</v>
      </c>
      <c r="H300" s="34">
        <v>0</v>
      </c>
      <c r="I300" s="34">
        <v>33</v>
      </c>
      <c r="J300" s="34">
        <v>0</v>
      </c>
      <c r="K300" s="34">
        <v>0</v>
      </c>
      <c r="M300" s="39">
        <f t="shared" si="0"/>
        <v>0</v>
      </c>
    </row>
    <row r="301" spans="1:13" x14ac:dyDescent="0.25">
      <c r="A301" s="88"/>
      <c r="B301" s="88"/>
      <c r="C301" s="88"/>
      <c r="D301" s="88"/>
      <c r="E301" s="33" t="s">
        <v>10</v>
      </c>
      <c r="F301" s="34">
        <v>0</v>
      </c>
      <c r="G301" s="34">
        <v>1640.31</v>
      </c>
      <c r="H301" s="34">
        <v>0</v>
      </c>
      <c r="I301" s="34">
        <v>0</v>
      </c>
      <c r="J301" s="34">
        <v>1623.21</v>
      </c>
      <c r="K301" s="34">
        <v>0</v>
      </c>
      <c r="M301" s="39">
        <f t="shared" si="0"/>
        <v>1.6403099999999999</v>
      </c>
    </row>
    <row r="302" spans="1:13" x14ac:dyDescent="0.25">
      <c r="A302" s="88"/>
      <c r="B302" s="88"/>
      <c r="C302" s="88"/>
      <c r="D302" s="88"/>
      <c r="E302" s="33" t="s">
        <v>11</v>
      </c>
      <c r="F302" s="34">
        <v>0</v>
      </c>
      <c r="G302" s="34">
        <v>117.07</v>
      </c>
      <c r="H302" s="34">
        <v>0</v>
      </c>
      <c r="I302" s="34">
        <v>0</v>
      </c>
      <c r="J302" s="34">
        <v>136.88</v>
      </c>
      <c r="K302" s="34">
        <v>0</v>
      </c>
      <c r="M302" s="39">
        <f t="shared" si="0"/>
        <v>0.11706999999999999</v>
      </c>
    </row>
    <row r="303" spans="1:13" x14ac:dyDescent="0.25">
      <c r="A303" s="88"/>
      <c r="B303" s="88"/>
      <c r="C303" s="33" t="s">
        <v>13</v>
      </c>
      <c r="D303" s="33" t="s">
        <v>58</v>
      </c>
      <c r="E303" s="33" t="s">
        <v>14</v>
      </c>
      <c r="F303" s="34">
        <v>23.55</v>
      </c>
      <c r="G303" s="34">
        <v>0</v>
      </c>
      <c r="H303" s="34">
        <v>0</v>
      </c>
      <c r="I303" s="34">
        <v>23.55</v>
      </c>
      <c r="J303" s="34">
        <v>0</v>
      </c>
      <c r="K303" s="34">
        <v>0</v>
      </c>
      <c r="M303" s="39">
        <f t="shared" si="0"/>
        <v>0</v>
      </c>
    </row>
    <row r="306" spans="1:14" x14ac:dyDescent="0.25">
      <c r="B306" s="128" t="s">
        <v>19</v>
      </c>
      <c r="C306" s="131"/>
      <c r="D306" s="131"/>
      <c r="E306" s="131"/>
      <c r="F306" s="131"/>
      <c r="G306" s="131"/>
      <c r="H306" s="131"/>
      <c r="I306" s="131"/>
      <c r="J306" s="131"/>
      <c r="K306" s="131"/>
      <c r="L306" s="131"/>
    </row>
    <row r="307" spans="1:14" x14ac:dyDescent="0.25">
      <c r="A307" s="130">
        <v>2022</v>
      </c>
      <c r="B307" s="130" t="s">
        <v>0</v>
      </c>
      <c r="C307" s="130" t="s">
        <v>1</v>
      </c>
      <c r="D307" s="130" t="s">
        <v>20</v>
      </c>
      <c r="E307" s="130" t="s">
        <v>21</v>
      </c>
      <c r="F307" s="130" t="s">
        <v>2</v>
      </c>
      <c r="G307" s="130" t="s">
        <v>3</v>
      </c>
      <c r="H307" s="132"/>
      <c r="I307" s="132"/>
      <c r="J307" s="130" t="s">
        <v>64</v>
      </c>
      <c r="K307" s="132"/>
      <c r="L307" s="132"/>
    </row>
    <row r="308" spans="1:14" x14ac:dyDescent="0.25">
      <c r="A308" s="132"/>
      <c r="B308" s="132"/>
      <c r="C308" s="132"/>
      <c r="D308" s="132"/>
      <c r="E308" s="132"/>
      <c r="F308" s="132"/>
      <c r="G308" s="130" t="s">
        <v>4</v>
      </c>
      <c r="H308" s="132"/>
      <c r="I308" s="32" t="s">
        <v>5</v>
      </c>
      <c r="J308" s="130" t="s">
        <v>4</v>
      </c>
      <c r="K308" s="132"/>
      <c r="L308" s="32" t="s">
        <v>5</v>
      </c>
    </row>
    <row r="309" spans="1:14" x14ac:dyDescent="0.25">
      <c r="A309" s="132"/>
      <c r="B309" s="132"/>
      <c r="C309" s="132"/>
      <c r="D309" s="132"/>
      <c r="E309" s="132"/>
      <c r="F309" s="132"/>
      <c r="G309" s="32" t="s">
        <v>6</v>
      </c>
      <c r="H309" s="32" t="s">
        <v>7</v>
      </c>
      <c r="I309" s="32" t="s">
        <v>7</v>
      </c>
      <c r="J309" s="32" t="s">
        <v>6</v>
      </c>
      <c r="K309" s="32" t="s">
        <v>7</v>
      </c>
      <c r="L309" s="32" t="s">
        <v>7</v>
      </c>
    </row>
    <row r="310" spans="1:14" x14ac:dyDescent="0.25">
      <c r="A310" s="133">
        <v>2022</v>
      </c>
      <c r="B310" s="133" t="s">
        <v>22</v>
      </c>
      <c r="C310" s="133" t="s">
        <v>23</v>
      </c>
      <c r="D310" s="133" t="s">
        <v>24</v>
      </c>
      <c r="E310" s="133" t="s">
        <v>24</v>
      </c>
      <c r="F310" s="33" t="s">
        <v>10</v>
      </c>
      <c r="G310" s="34">
        <v>0</v>
      </c>
      <c r="H310" s="34">
        <v>1158.8499999999999</v>
      </c>
      <c r="I310" s="34">
        <v>456.17</v>
      </c>
      <c r="J310" s="34">
        <v>0</v>
      </c>
      <c r="K310" s="34">
        <v>1156.76</v>
      </c>
      <c r="L310" s="34">
        <v>553.15</v>
      </c>
      <c r="N310">
        <f>(H310+I310)/1000</f>
        <v>1.6150199999999999</v>
      </c>
    </row>
    <row r="311" spans="1:14" x14ac:dyDescent="0.25">
      <c r="A311" s="134"/>
      <c r="B311" s="134"/>
      <c r="C311" s="134"/>
      <c r="D311" s="134"/>
      <c r="E311" s="134"/>
      <c r="F311" s="33" t="s">
        <v>25</v>
      </c>
      <c r="G311" s="34">
        <v>0</v>
      </c>
      <c r="H311" s="34">
        <v>797.46</v>
      </c>
      <c r="I311" s="34">
        <v>272.76</v>
      </c>
      <c r="J311" s="34">
        <v>0</v>
      </c>
      <c r="K311" s="34">
        <v>803.85</v>
      </c>
      <c r="L311" s="34">
        <v>335.35</v>
      </c>
      <c r="N311">
        <f t="shared" ref="N311:N340" si="1">(H311+I311)/1000</f>
        <v>1.0702199999999999</v>
      </c>
    </row>
    <row r="312" spans="1:14" x14ac:dyDescent="0.25">
      <c r="A312" s="134"/>
      <c r="B312" s="134"/>
      <c r="C312" s="135"/>
      <c r="D312" s="135"/>
      <c r="E312" s="135"/>
      <c r="F312" s="33" t="s">
        <v>11</v>
      </c>
      <c r="G312" s="34">
        <v>0</v>
      </c>
      <c r="H312" s="34">
        <v>436.06</v>
      </c>
      <c r="I312" s="34">
        <v>272.76</v>
      </c>
      <c r="J312" s="34">
        <v>0</v>
      </c>
      <c r="K312" s="34">
        <v>450.95</v>
      </c>
      <c r="L312" s="34">
        <v>335.35</v>
      </c>
      <c r="N312">
        <f t="shared" si="1"/>
        <v>0.70881999999999989</v>
      </c>
    </row>
    <row r="313" spans="1:14" x14ac:dyDescent="0.25">
      <c r="A313" s="134"/>
      <c r="B313" s="134"/>
      <c r="C313" s="33" t="s">
        <v>38</v>
      </c>
      <c r="D313" s="33" t="s">
        <v>24</v>
      </c>
      <c r="E313" s="33" t="s">
        <v>24</v>
      </c>
      <c r="F313" s="33" t="s">
        <v>14</v>
      </c>
      <c r="G313" s="34">
        <v>0</v>
      </c>
      <c r="H313" s="34">
        <v>546.80999999999995</v>
      </c>
      <c r="I313" s="34">
        <v>288.04000000000002</v>
      </c>
      <c r="J313" s="34">
        <v>0</v>
      </c>
      <c r="K313" s="34">
        <v>559.1</v>
      </c>
      <c r="L313" s="34">
        <v>353.5</v>
      </c>
      <c r="N313">
        <f t="shared" si="1"/>
        <v>0.83484999999999987</v>
      </c>
    </row>
    <row r="314" spans="1:14" x14ac:dyDescent="0.25">
      <c r="A314" s="134"/>
      <c r="B314" s="134"/>
      <c r="C314" s="33" t="s">
        <v>26</v>
      </c>
      <c r="D314" s="33" t="s">
        <v>24</v>
      </c>
      <c r="E314" s="33" t="s">
        <v>24</v>
      </c>
      <c r="F314" s="33" t="s">
        <v>14</v>
      </c>
      <c r="G314" s="34">
        <v>0</v>
      </c>
      <c r="H314" s="34">
        <v>546.80999999999995</v>
      </c>
      <c r="I314" s="34">
        <v>288.04000000000002</v>
      </c>
      <c r="J314" s="34">
        <v>0</v>
      </c>
      <c r="K314" s="34">
        <v>559.1</v>
      </c>
      <c r="L314" s="34">
        <v>353.5</v>
      </c>
      <c r="N314">
        <f t="shared" si="1"/>
        <v>0.83484999999999987</v>
      </c>
    </row>
    <row r="315" spans="1:14" x14ac:dyDescent="0.25">
      <c r="A315" s="134"/>
      <c r="B315" s="134"/>
      <c r="C315" s="33" t="s">
        <v>38</v>
      </c>
      <c r="D315" s="33" t="s">
        <v>24</v>
      </c>
      <c r="E315" s="33" t="s">
        <v>27</v>
      </c>
      <c r="F315" s="33" t="s">
        <v>14</v>
      </c>
      <c r="G315" s="34">
        <v>0</v>
      </c>
      <c r="H315" s="34">
        <v>472.1</v>
      </c>
      <c r="I315" s="34">
        <v>288.04000000000002</v>
      </c>
      <c r="J315" s="34">
        <v>0</v>
      </c>
      <c r="K315" s="34">
        <v>496.42</v>
      </c>
      <c r="L315" s="34">
        <v>353.5</v>
      </c>
      <c r="N315">
        <f t="shared" si="1"/>
        <v>0.76014000000000015</v>
      </c>
    </row>
    <row r="316" spans="1:14" x14ac:dyDescent="0.25">
      <c r="A316" s="135"/>
      <c r="B316" s="135"/>
      <c r="C316" s="33" t="s">
        <v>26</v>
      </c>
      <c r="D316" s="33" t="s">
        <v>24</v>
      </c>
      <c r="E316" s="33" t="s">
        <v>27</v>
      </c>
      <c r="F316" s="33" t="s">
        <v>14</v>
      </c>
      <c r="G316" s="34">
        <v>0</v>
      </c>
      <c r="H316" s="34">
        <v>472.1</v>
      </c>
      <c r="I316" s="34">
        <v>288.04000000000002</v>
      </c>
      <c r="J316" s="34">
        <v>0</v>
      </c>
      <c r="K316" s="34">
        <v>496.42</v>
      </c>
      <c r="L316" s="34">
        <v>353.5</v>
      </c>
      <c r="N316">
        <f t="shared" si="1"/>
        <v>0.76014000000000015</v>
      </c>
    </row>
    <row r="317" spans="1:14" x14ac:dyDescent="0.25">
      <c r="A317" s="133">
        <v>2022</v>
      </c>
      <c r="B317" s="133" t="s">
        <v>28</v>
      </c>
      <c r="C317" s="133" t="s">
        <v>23</v>
      </c>
      <c r="D317" s="133" t="s">
        <v>29</v>
      </c>
      <c r="E317" s="133" t="s">
        <v>30</v>
      </c>
      <c r="F317" s="33" t="s">
        <v>10</v>
      </c>
      <c r="G317" s="34">
        <v>0</v>
      </c>
      <c r="H317" s="34">
        <v>1116.71</v>
      </c>
      <c r="I317" s="34">
        <v>428.8</v>
      </c>
      <c r="J317" s="34">
        <v>0</v>
      </c>
      <c r="K317" s="34">
        <v>1114.0999999999999</v>
      </c>
      <c r="L317" s="34">
        <v>519.96</v>
      </c>
      <c r="N317">
        <f t="shared" si="1"/>
        <v>1.5455099999999999</v>
      </c>
    </row>
    <row r="318" spans="1:14" x14ac:dyDescent="0.25">
      <c r="A318" s="134"/>
      <c r="B318" s="134"/>
      <c r="C318" s="134"/>
      <c r="D318" s="134"/>
      <c r="E318" s="134"/>
      <c r="F318" s="33" t="s">
        <v>25</v>
      </c>
      <c r="G318" s="34">
        <v>0</v>
      </c>
      <c r="H318" s="34">
        <v>766.05</v>
      </c>
      <c r="I318" s="34">
        <v>256.39</v>
      </c>
      <c r="J318" s="34">
        <v>0</v>
      </c>
      <c r="K318" s="34">
        <v>771.67</v>
      </c>
      <c r="L318" s="34">
        <v>315.23</v>
      </c>
      <c r="N318">
        <f t="shared" si="1"/>
        <v>1.02244</v>
      </c>
    </row>
    <row r="319" spans="1:14" x14ac:dyDescent="0.25">
      <c r="A319" s="134"/>
      <c r="B319" s="134"/>
      <c r="C319" s="135"/>
      <c r="D319" s="135"/>
      <c r="E319" s="135"/>
      <c r="F319" s="33" t="s">
        <v>11</v>
      </c>
      <c r="G319" s="34">
        <v>0</v>
      </c>
      <c r="H319" s="34">
        <v>415.38</v>
      </c>
      <c r="I319" s="34">
        <v>256.39</v>
      </c>
      <c r="J319" s="34">
        <v>0</v>
      </c>
      <c r="K319" s="34">
        <v>429.24</v>
      </c>
      <c r="L319" s="34">
        <v>315.23</v>
      </c>
      <c r="N319">
        <f t="shared" si="1"/>
        <v>0.67176999999999998</v>
      </c>
    </row>
    <row r="320" spans="1:14" x14ac:dyDescent="0.25">
      <c r="A320" s="134"/>
      <c r="B320" s="134"/>
      <c r="C320" s="33" t="s">
        <v>38</v>
      </c>
      <c r="D320" s="33" t="s">
        <v>29</v>
      </c>
      <c r="E320" s="33" t="s">
        <v>30</v>
      </c>
      <c r="F320" s="33" t="s">
        <v>14</v>
      </c>
      <c r="G320" s="34">
        <v>0</v>
      </c>
      <c r="H320" s="34">
        <v>514</v>
      </c>
      <c r="I320" s="34">
        <v>270.76</v>
      </c>
      <c r="J320" s="34">
        <v>0</v>
      </c>
      <c r="K320" s="34">
        <v>525.54999999999995</v>
      </c>
      <c r="L320" s="34">
        <v>332.29</v>
      </c>
      <c r="N320">
        <f t="shared" si="1"/>
        <v>0.78476000000000001</v>
      </c>
    </row>
    <row r="321" spans="1:14" x14ac:dyDescent="0.25">
      <c r="A321" s="134"/>
      <c r="B321" s="134"/>
      <c r="C321" s="33" t="s">
        <v>26</v>
      </c>
      <c r="D321" s="33" t="s">
        <v>29</v>
      </c>
      <c r="E321" s="33" t="s">
        <v>30</v>
      </c>
      <c r="F321" s="33" t="s">
        <v>14</v>
      </c>
      <c r="G321" s="34">
        <v>0</v>
      </c>
      <c r="H321" s="34">
        <v>514</v>
      </c>
      <c r="I321" s="34">
        <v>270.76</v>
      </c>
      <c r="J321" s="34">
        <v>0</v>
      </c>
      <c r="K321" s="34">
        <v>525.54999999999995</v>
      </c>
      <c r="L321" s="34">
        <v>332.29</v>
      </c>
      <c r="N321">
        <f t="shared" si="1"/>
        <v>0.78476000000000001</v>
      </c>
    </row>
    <row r="322" spans="1:14" x14ac:dyDescent="0.25">
      <c r="A322" s="134"/>
      <c r="B322" s="134"/>
      <c r="C322" s="133" t="s">
        <v>23</v>
      </c>
      <c r="D322" s="133" t="s">
        <v>29</v>
      </c>
      <c r="E322" s="133" t="s">
        <v>31</v>
      </c>
      <c r="F322" s="33" t="s">
        <v>10</v>
      </c>
      <c r="G322" s="34">
        <v>0</v>
      </c>
      <c r="H322" s="34">
        <v>1116.71</v>
      </c>
      <c r="I322" s="34">
        <v>428.8</v>
      </c>
      <c r="J322" s="34">
        <v>0</v>
      </c>
      <c r="K322" s="34">
        <v>1114.0999999999999</v>
      </c>
      <c r="L322" s="34">
        <v>519.96</v>
      </c>
      <c r="N322">
        <f t="shared" si="1"/>
        <v>1.5455099999999999</v>
      </c>
    </row>
    <row r="323" spans="1:14" x14ac:dyDescent="0.25">
      <c r="A323" s="134"/>
      <c r="B323" s="134"/>
      <c r="C323" s="134"/>
      <c r="D323" s="134"/>
      <c r="E323" s="134"/>
      <c r="F323" s="33" t="s">
        <v>25</v>
      </c>
      <c r="G323" s="34">
        <v>0</v>
      </c>
      <c r="H323" s="34">
        <v>766.05</v>
      </c>
      <c r="I323" s="34">
        <v>256.39</v>
      </c>
      <c r="J323" s="34">
        <v>0</v>
      </c>
      <c r="K323" s="34">
        <v>771.67</v>
      </c>
      <c r="L323" s="34">
        <v>315.23</v>
      </c>
      <c r="N323">
        <f t="shared" si="1"/>
        <v>1.02244</v>
      </c>
    </row>
    <row r="324" spans="1:14" x14ac:dyDescent="0.25">
      <c r="A324" s="134"/>
      <c r="B324" s="134"/>
      <c r="C324" s="135"/>
      <c r="D324" s="135"/>
      <c r="E324" s="135"/>
      <c r="F324" s="33" t="s">
        <v>11</v>
      </c>
      <c r="G324" s="34">
        <v>0</v>
      </c>
      <c r="H324" s="34">
        <v>415.38</v>
      </c>
      <c r="I324" s="34">
        <v>256.39</v>
      </c>
      <c r="J324" s="34">
        <v>0</v>
      </c>
      <c r="K324" s="34">
        <v>429.24</v>
      </c>
      <c r="L324" s="34">
        <v>315.23</v>
      </c>
      <c r="N324">
        <f t="shared" si="1"/>
        <v>0.67176999999999998</v>
      </c>
    </row>
    <row r="325" spans="1:14" x14ac:dyDescent="0.25">
      <c r="A325" s="134"/>
      <c r="B325" s="134"/>
      <c r="C325" s="33" t="s">
        <v>38</v>
      </c>
      <c r="D325" s="33" t="s">
        <v>29</v>
      </c>
      <c r="E325" s="33" t="s">
        <v>31</v>
      </c>
      <c r="F325" s="33" t="s">
        <v>14</v>
      </c>
      <c r="G325" s="34">
        <v>0</v>
      </c>
      <c r="H325" s="34">
        <v>514</v>
      </c>
      <c r="I325" s="34">
        <v>270.76</v>
      </c>
      <c r="J325" s="34">
        <v>0</v>
      </c>
      <c r="K325" s="34">
        <v>525.54999999999995</v>
      </c>
      <c r="L325" s="34">
        <v>332.29</v>
      </c>
      <c r="N325">
        <f t="shared" si="1"/>
        <v>0.78476000000000001</v>
      </c>
    </row>
    <row r="326" spans="1:14" x14ac:dyDescent="0.25">
      <c r="A326" s="134"/>
      <c r="B326" s="134"/>
      <c r="C326" s="33" t="s">
        <v>26</v>
      </c>
      <c r="D326" s="33" t="s">
        <v>29</v>
      </c>
      <c r="E326" s="33" t="s">
        <v>31</v>
      </c>
      <c r="F326" s="33" t="s">
        <v>14</v>
      </c>
      <c r="G326" s="34">
        <v>0</v>
      </c>
      <c r="H326" s="34">
        <v>514</v>
      </c>
      <c r="I326" s="34">
        <v>270.76</v>
      </c>
      <c r="J326" s="34">
        <v>0</v>
      </c>
      <c r="K326" s="34">
        <v>525.54999999999995</v>
      </c>
      <c r="L326" s="34">
        <v>332.29</v>
      </c>
      <c r="N326">
        <f t="shared" si="1"/>
        <v>0.78476000000000001</v>
      </c>
    </row>
    <row r="327" spans="1:14" x14ac:dyDescent="0.25">
      <c r="A327" s="134"/>
      <c r="B327" s="134"/>
      <c r="C327" s="133" t="s">
        <v>23</v>
      </c>
      <c r="D327" s="133" t="s">
        <v>29</v>
      </c>
      <c r="E327" s="133" t="s">
        <v>32</v>
      </c>
      <c r="F327" s="33" t="s">
        <v>10</v>
      </c>
      <c r="G327" s="34">
        <v>0</v>
      </c>
      <c r="H327" s="34">
        <v>1092.95</v>
      </c>
      <c r="I327" s="34">
        <v>419.67</v>
      </c>
      <c r="J327" s="34">
        <v>0</v>
      </c>
      <c r="K327" s="34">
        <v>1090.4000000000001</v>
      </c>
      <c r="L327" s="34">
        <v>508.9</v>
      </c>
      <c r="N327">
        <f t="shared" si="1"/>
        <v>1.5126200000000001</v>
      </c>
    </row>
    <row r="328" spans="1:14" x14ac:dyDescent="0.25">
      <c r="A328" s="134"/>
      <c r="B328" s="134"/>
      <c r="C328" s="134"/>
      <c r="D328" s="134"/>
      <c r="E328" s="134"/>
      <c r="F328" s="33" t="s">
        <v>25</v>
      </c>
      <c r="G328" s="34">
        <v>0</v>
      </c>
      <c r="H328" s="34">
        <v>749.75</v>
      </c>
      <c r="I328" s="34">
        <v>250.94</v>
      </c>
      <c r="J328" s="34">
        <v>0</v>
      </c>
      <c r="K328" s="34">
        <v>755.25</v>
      </c>
      <c r="L328" s="34">
        <v>308.52</v>
      </c>
      <c r="N328">
        <f t="shared" si="1"/>
        <v>1.0006900000000001</v>
      </c>
    </row>
    <row r="329" spans="1:14" x14ac:dyDescent="0.25">
      <c r="A329" s="134"/>
      <c r="B329" s="134"/>
      <c r="C329" s="135"/>
      <c r="D329" s="135"/>
      <c r="E329" s="135"/>
      <c r="F329" s="33" t="s">
        <v>11</v>
      </c>
      <c r="G329" s="34">
        <v>0</v>
      </c>
      <c r="H329" s="34">
        <v>406.54</v>
      </c>
      <c r="I329" s="34">
        <v>250.94</v>
      </c>
      <c r="J329" s="34">
        <v>0</v>
      </c>
      <c r="K329" s="34">
        <v>420.11</v>
      </c>
      <c r="L329" s="34">
        <v>308.52</v>
      </c>
      <c r="N329">
        <f t="shared" si="1"/>
        <v>0.65748000000000006</v>
      </c>
    </row>
    <row r="330" spans="1:14" x14ac:dyDescent="0.25">
      <c r="A330" s="134"/>
      <c r="B330" s="134"/>
      <c r="C330" s="33" t="s">
        <v>38</v>
      </c>
      <c r="D330" s="33" t="s">
        <v>29</v>
      </c>
      <c r="E330" s="33" t="s">
        <v>32</v>
      </c>
      <c r="F330" s="33" t="s">
        <v>14</v>
      </c>
      <c r="G330" s="34">
        <v>0</v>
      </c>
      <c r="H330" s="34">
        <v>503.07</v>
      </c>
      <c r="I330" s="34">
        <v>265</v>
      </c>
      <c r="J330" s="34">
        <v>0</v>
      </c>
      <c r="K330" s="34">
        <v>514.37</v>
      </c>
      <c r="L330" s="34">
        <v>325.22000000000003</v>
      </c>
      <c r="N330">
        <f t="shared" si="1"/>
        <v>0.76806999999999992</v>
      </c>
    </row>
    <row r="331" spans="1:14" x14ac:dyDescent="0.25">
      <c r="A331" s="135"/>
      <c r="B331" s="135"/>
      <c r="C331" s="33" t="s">
        <v>26</v>
      </c>
      <c r="D331" s="33" t="s">
        <v>29</v>
      </c>
      <c r="E331" s="33" t="s">
        <v>32</v>
      </c>
      <c r="F331" s="33" t="s">
        <v>14</v>
      </c>
      <c r="G331" s="34">
        <v>0</v>
      </c>
      <c r="H331" s="34">
        <v>503.07</v>
      </c>
      <c r="I331" s="34">
        <v>265</v>
      </c>
      <c r="J331" s="34">
        <v>0</v>
      </c>
      <c r="K331" s="34">
        <v>514.37</v>
      </c>
      <c r="L331" s="34">
        <v>325.22000000000003</v>
      </c>
      <c r="N331">
        <f t="shared" si="1"/>
        <v>0.76806999999999992</v>
      </c>
    </row>
    <row r="332" spans="1:14" x14ac:dyDescent="0.25">
      <c r="A332" s="133">
        <v>2022</v>
      </c>
      <c r="B332" s="133" t="s">
        <v>33</v>
      </c>
      <c r="C332" s="133" t="s">
        <v>23</v>
      </c>
      <c r="D332" s="133" t="s">
        <v>14</v>
      </c>
      <c r="E332" s="133" t="s">
        <v>14</v>
      </c>
      <c r="F332" s="33" t="s">
        <v>10</v>
      </c>
      <c r="G332" s="34">
        <v>0</v>
      </c>
      <c r="H332" s="34">
        <v>1304.57</v>
      </c>
      <c r="I332" s="34">
        <v>456.17</v>
      </c>
      <c r="J332" s="34">
        <v>0</v>
      </c>
      <c r="K332" s="34">
        <v>1299.06</v>
      </c>
      <c r="L332" s="34">
        <v>553.15</v>
      </c>
      <c r="N332">
        <f t="shared" si="1"/>
        <v>1.76074</v>
      </c>
    </row>
    <row r="333" spans="1:14" x14ac:dyDescent="0.25">
      <c r="A333" s="134"/>
      <c r="B333" s="134"/>
      <c r="C333" s="134"/>
      <c r="D333" s="134"/>
      <c r="E333" s="134"/>
      <c r="F333" s="33" t="s">
        <v>25</v>
      </c>
      <c r="G333" s="34">
        <v>0</v>
      </c>
      <c r="H333" s="34">
        <v>884.89</v>
      </c>
      <c r="I333" s="34">
        <v>272.76</v>
      </c>
      <c r="J333" s="34">
        <v>0</v>
      </c>
      <c r="K333" s="34">
        <v>889.23</v>
      </c>
      <c r="L333" s="34">
        <v>335.35</v>
      </c>
      <c r="N333">
        <f t="shared" si="1"/>
        <v>1.1576500000000001</v>
      </c>
    </row>
    <row r="334" spans="1:14" x14ac:dyDescent="0.25">
      <c r="A334" s="134"/>
      <c r="B334" s="134"/>
      <c r="C334" s="135"/>
      <c r="D334" s="135"/>
      <c r="E334" s="135"/>
      <c r="F334" s="33" t="s">
        <v>11</v>
      </c>
      <c r="G334" s="34">
        <v>0</v>
      </c>
      <c r="H334" s="34">
        <v>465.21</v>
      </c>
      <c r="I334" s="34">
        <v>272.76</v>
      </c>
      <c r="J334" s="34">
        <v>0</v>
      </c>
      <c r="K334" s="34">
        <v>479.41</v>
      </c>
      <c r="L334" s="34">
        <v>335.35</v>
      </c>
      <c r="N334">
        <f t="shared" si="1"/>
        <v>0.73797000000000001</v>
      </c>
    </row>
    <row r="335" spans="1:14" x14ac:dyDescent="0.25">
      <c r="A335" s="134"/>
      <c r="B335" s="134"/>
      <c r="C335" s="33" t="s">
        <v>38</v>
      </c>
      <c r="D335" s="33" t="s">
        <v>14</v>
      </c>
      <c r="E335" s="33" t="s">
        <v>14</v>
      </c>
      <c r="F335" s="33" t="s">
        <v>14</v>
      </c>
      <c r="G335" s="34">
        <v>0</v>
      </c>
      <c r="H335" s="34">
        <v>546.80999999999995</v>
      </c>
      <c r="I335" s="34">
        <v>288.04000000000002</v>
      </c>
      <c r="J335" s="34">
        <v>0</v>
      </c>
      <c r="K335" s="34">
        <v>559.1</v>
      </c>
      <c r="L335" s="34">
        <v>353.5</v>
      </c>
      <c r="N335">
        <f t="shared" si="1"/>
        <v>0.83484999999999987</v>
      </c>
    </row>
    <row r="336" spans="1:14" x14ac:dyDescent="0.25">
      <c r="A336" s="135"/>
      <c r="B336" s="135"/>
      <c r="C336" s="33" t="s">
        <v>26</v>
      </c>
      <c r="D336" s="33" t="s">
        <v>14</v>
      </c>
      <c r="E336" s="33" t="s">
        <v>14</v>
      </c>
      <c r="F336" s="33" t="s">
        <v>14</v>
      </c>
      <c r="G336" s="34">
        <v>0</v>
      </c>
      <c r="H336" s="34">
        <v>546.80999999999995</v>
      </c>
      <c r="I336" s="34">
        <v>288.04000000000002</v>
      </c>
      <c r="J336" s="34">
        <v>0</v>
      </c>
      <c r="K336" s="34">
        <v>559.1</v>
      </c>
      <c r="L336" s="34">
        <v>353.5</v>
      </c>
      <c r="N336">
        <f t="shared" si="1"/>
        <v>0.83484999999999987</v>
      </c>
    </row>
    <row r="337" spans="1:14" x14ac:dyDescent="0.25">
      <c r="A337" s="133">
        <v>2022</v>
      </c>
      <c r="B337" s="133" t="s">
        <v>34</v>
      </c>
      <c r="C337" s="133" t="s">
        <v>26</v>
      </c>
      <c r="D337" s="133" t="s">
        <v>35</v>
      </c>
      <c r="E337" s="33" t="s">
        <v>36</v>
      </c>
      <c r="F337" s="33" t="s">
        <v>14</v>
      </c>
      <c r="G337" s="34">
        <v>0</v>
      </c>
      <c r="H337" s="34">
        <v>300.75</v>
      </c>
      <c r="I337" s="34">
        <v>158.41999999999999</v>
      </c>
      <c r="J337" s="34">
        <v>0</v>
      </c>
      <c r="K337" s="34">
        <v>307.5</v>
      </c>
      <c r="L337" s="34">
        <v>194.42</v>
      </c>
      <c r="N337">
        <f t="shared" si="1"/>
        <v>0.45916999999999997</v>
      </c>
    </row>
    <row r="338" spans="1:14" x14ac:dyDescent="0.25">
      <c r="A338" s="135"/>
      <c r="B338" s="135"/>
      <c r="C338" s="135"/>
      <c r="D338" s="135"/>
      <c r="E338" s="33" t="s">
        <v>37</v>
      </c>
      <c r="F338" s="33" t="s">
        <v>14</v>
      </c>
      <c r="G338" s="34">
        <v>0</v>
      </c>
      <c r="H338" s="34">
        <v>328.09</v>
      </c>
      <c r="I338" s="34">
        <v>172.82</v>
      </c>
      <c r="J338" s="34">
        <v>0</v>
      </c>
      <c r="K338" s="34">
        <v>335.46</v>
      </c>
      <c r="L338" s="34">
        <v>212.1</v>
      </c>
      <c r="N338">
        <f t="shared" si="1"/>
        <v>0.50090999999999997</v>
      </c>
    </row>
    <row r="339" spans="1:14" x14ac:dyDescent="0.25">
      <c r="A339" s="133">
        <v>2022</v>
      </c>
      <c r="B339" s="133" t="s">
        <v>60</v>
      </c>
      <c r="C339" s="133" t="s">
        <v>61</v>
      </c>
      <c r="D339" s="33" t="s">
        <v>62</v>
      </c>
      <c r="E339" s="33" t="s">
        <v>14</v>
      </c>
      <c r="F339" s="33" t="s">
        <v>14</v>
      </c>
      <c r="G339" s="34">
        <v>2.4500000000000002</v>
      </c>
      <c r="H339" s="34">
        <v>0</v>
      </c>
      <c r="I339" s="34">
        <v>0</v>
      </c>
      <c r="J339" s="34">
        <v>2.4500000000000002</v>
      </c>
      <c r="K339" s="34">
        <v>0</v>
      </c>
      <c r="L339" s="34">
        <v>0</v>
      </c>
      <c r="N339">
        <f t="shared" si="1"/>
        <v>0</v>
      </c>
    </row>
    <row r="340" spans="1:14" x14ac:dyDescent="0.25">
      <c r="A340" s="135"/>
      <c r="B340" s="135"/>
      <c r="C340" s="135"/>
      <c r="D340" s="33" t="s">
        <v>63</v>
      </c>
      <c r="E340" s="33" t="s">
        <v>14</v>
      </c>
      <c r="F340" s="33" t="s">
        <v>14</v>
      </c>
      <c r="G340" s="34">
        <v>20.239999999999998</v>
      </c>
      <c r="H340" s="34">
        <v>0</v>
      </c>
      <c r="I340" s="34">
        <v>0</v>
      </c>
      <c r="J340" s="34">
        <v>20.239999999999998</v>
      </c>
      <c r="K340" s="34">
        <v>0</v>
      </c>
      <c r="L340" s="34">
        <v>0</v>
      </c>
      <c r="N340">
        <f t="shared" si="1"/>
        <v>0</v>
      </c>
    </row>
    <row r="343" spans="1:14" x14ac:dyDescent="0.25">
      <c r="B343" s="141" t="s">
        <v>56</v>
      </c>
      <c r="C343" s="129"/>
      <c r="D343" s="129"/>
      <c r="E343" s="129"/>
      <c r="F343" s="129"/>
      <c r="G343" s="129"/>
      <c r="H343" s="129"/>
      <c r="I343" s="129"/>
      <c r="J343" s="129"/>
      <c r="K343" s="129"/>
    </row>
    <row r="344" spans="1:14" x14ac:dyDescent="0.25">
      <c r="A344" s="139">
        <v>2024</v>
      </c>
      <c r="B344" s="139" t="s">
        <v>0</v>
      </c>
      <c r="C344" s="139" t="s">
        <v>1</v>
      </c>
      <c r="D344" s="139" t="s">
        <v>57</v>
      </c>
      <c r="E344" s="139" t="s">
        <v>2</v>
      </c>
      <c r="F344" s="139" t="s">
        <v>3</v>
      </c>
      <c r="G344" s="88"/>
      <c r="H344" s="88"/>
      <c r="I344" s="139" t="s">
        <v>64</v>
      </c>
      <c r="J344" s="88"/>
      <c r="K344" s="88"/>
    </row>
    <row r="345" spans="1:14" x14ac:dyDescent="0.25">
      <c r="A345" s="88"/>
      <c r="B345" s="88"/>
      <c r="C345" s="88"/>
      <c r="D345" s="88"/>
      <c r="E345" s="88"/>
      <c r="F345" s="139" t="s">
        <v>4</v>
      </c>
      <c r="G345" s="88"/>
      <c r="H345" s="36" t="s">
        <v>5</v>
      </c>
      <c r="I345" s="139" t="s">
        <v>4</v>
      </c>
      <c r="J345" s="88"/>
      <c r="K345" s="36" t="s">
        <v>5</v>
      </c>
    </row>
    <row r="346" spans="1:14" x14ac:dyDescent="0.25">
      <c r="A346" s="88"/>
      <c r="B346" s="88"/>
      <c r="C346" s="88"/>
      <c r="D346" s="88"/>
      <c r="E346" s="88"/>
      <c r="F346" s="36" t="s">
        <v>6</v>
      </c>
      <c r="G346" s="36" t="s">
        <v>7</v>
      </c>
      <c r="H346" s="36" t="s">
        <v>7</v>
      </c>
      <c r="I346" s="36" t="s">
        <v>6</v>
      </c>
      <c r="J346" s="36" t="s">
        <v>7</v>
      </c>
      <c r="K346" s="36" t="s">
        <v>7</v>
      </c>
    </row>
    <row r="347" spans="1:14" x14ac:dyDescent="0.25">
      <c r="A347" s="140">
        <v>2024</v>
      </c>
      <c r="B347" s="140" t="s">
        <v>66</v>
      </c>
      <c r="C347" s="137" t="s">
        <v>67</v>
      </c>
      <c r="D347" s="137" t="s">
        <v>30</v>
      </c>
      <c r="E347" s="35" t="s">
        <v>10</v>
      </c>
      <c r="F347" s="37">
        <v>14.95</v>
      </c>
      <c r="G347" s="37">
        <v>71.959999999999994</v>
      </c>
      <c r="H347" s="37">
        <v>566.41</v>
      </c>
      <c r="I347" s="37">
        <v>12.72</v>
      </c>
      <c r="J347" s="37">
        <v>77.69</v>
      </c>
      <c r="K347" s="37">
        <v>518.11</v>
      </c>
      <c r="M347">
        <f>(G347+H347)/1000</f>
        <v>0.63836999999999999</v>
      </c>
    </row>
    <row r="348" spans="1:14" x14ac:dyDescent="0.25">
      <c r="A348" s="88"/>
      <c r="B348" s="88"/>
      <c r="C348" s="138"/>
      <c r="D348" s="138"/>
      <c r="E348" s="35" t="s">
        <v>11</v>
      </c>
      <c r="F348" s="37">
        <v>12.13</v>
      </c>
      <c r="G348" s="37">
        <v>71.959999999999994</v>
      </c>
      <c r="H348" s="37">
        <v>368.7</v>
      </c>
      <c r="I348" s="37">
        <v>10.36</v>
      </c>
      <c r="J348" s="37">
        <v>77.69</v>
      </c>
      <c r="K348" s="37">
        <v>320.12</v>
      </c>
      <c r="M348">
        <f t="shared" ref="M348:M369" si="2">(G348+H348)/1000</f>
        <v>0.44065999999999994</v>
      </c>
    </row>
    <row r="349" spans="1:14" x14ac:dyDescent="0.25">
      <c r="A349" s="88"/>
      <c r="B349" s="88"/>
      <c r="C349" s="137" t="s">
        <v>68</v>
      </c>
      <c r="D349" s="137" t="s">
        <v>30</v>
      </c>
      <c r="E349" s="35" t="s">
        <v>10</v>
      </c>
      <c r="F349" s="37">
        <v>14.95</v>
      </c>
      <c r="G349" s="37">
        <v>36.28</v>
      </c>
      <c r="H349" s="37">
        <v>0</v>
      </c>
      <c r="I349" s="37">
        <v>12.72</v>
      </c>
      <c r="J349" s="37">
        <v>37.119999999999997</v>
      </c>
      <c r="K349" s="37">
        <v>0</v>
      </c>
      <c r="M349">
        <f t="shared" si="2"/>
        <v>3.628E-2</v>
      </c>
    </row>
    <row r="350" spans="1:14" x14ac:dyDescent="0.25">
      <c r="A350" s="88"/>
      <c r="B350" s="88"/>
      <c r="C350" s="138"/>
      <c r="D350" s="138"/>
      <c r="E350" s="35" t="s">
        <v>11</v>
      </c>
      <c r="F350" s="37">
        <v>12.13</v>
      </c>
      <c r="G350" s="37">
        <v>36.28</v>
      </c>
      <c r="H350" s="37">
        <v>0</v>
      </c>
      <c r="I350" s="37">
        <v>10.36</v>
      </c>
      <c r="J350" s="37">
        <v>37.119999999999997</v>
      </c>
      <c r="K350" s="37">
        <v>0</v>
      </c>
      <c r="M350">
        <f t="shared" si="2"/>
        <v>3.628E-2</v>
      </c>
    </row>
    <row r="351" spans="1:14" x14ac:dyDescent="0.25">
      <c r="A351" s="88"/>
      <c r="B351" s="88"/>
      <c r="C351" s="137" t="s">
        <v>69</v>
      </c>
      <c r="D351" s="137" t="s">
        <v>30</v>
      </c>
      <c r="E351" s="35" t="s">
        <v>10</v>
      </c>
      <c r="F351" s="37">
        <v>14.95</v>
      </c>
      <c r="G351" s="37">
        <v>71.959999999999994</v>
      </c>
      <c r="H351" s="37">
        <v>94.09</v>
      </c>
      <c r="I351" s="37">
        <v>12.72</v>
      </c>
      <c r="J351" s="37">
        <v>77.69</v>
      </c>
      <c r="K351" s="37">
        <v>45.15</v>
      </c>
      <c r="M351">
        <f t="shared" si="2"/>
        <v>0.16605</v>
      </c>
    </row>
    <row r="352" spans="1:14" x14ac:dyDescent="0.25">
      <c r="A352" s="88"/>
      <c r="B352" s="88"/>
      <c r="C352" s="138"/>
      <c r="D352" s="138"/>
      <c r="E352" s="35" t="s">
        <v>11</v>
      </c>
      <c r="F352" s="37">
        <v>12.13</v>
      </c>
      <c r="G352" s="37">
        <v>71.959999999999994</v>
      </c>
      <c r="H352" s="37">
        <v>94.09</v>
      </c>
      <c r="I352" s="37">
        <v>10.36</v>
      </c>
      <c r="J352" s="37">
        <v>77.69</v>
      </c>
      <c r="K352" s="37">
        <v>45.15</v>
      </c>
      <c r="M352">
        <f t="shared" si="2"/>
        <v>0.16605</v>
      </c>
    </row>
    <row r="353" spans="1:13" x14ac:dyDescent="0.25">
      <c r="A353" s="88"/>
      <c r="B353" s="88"/>
      <c r="C353" s="35" t="s">
        <v>61</v>
      </c>
      <c r="D353" s="35" t="s">
        <v>30</v>
      </c>
      <c r="E353" s="35" t="s">
        <v>14</v>
      </c>
      <c r="F353" s="37">
        <v>9.58</v>
      </c>
      <c r="G353" s="37">
        <v>0</v>
      </c>
      <c r="H353" s="37">
        <v>0</v>
      </c>
      <c r="I353" s="37">
        <v>9.58</v>
      </c>
      <c r="J353" s="37">
        <v>0</v>
      </c>
      <c r="K353" s="37">
        <v>0</v>
      </c>
      <c r="M353">
        <f t="shared" si="2"/>
        <v>0</v>
      </c>
    </row>
    <row r="354" spans="1:13" x14ac:dyDescent="0.25">
      <c r="A354" s="140">
        <v>2024</v>
      </c>
      <c r="B354" s="140" t="s">
        <v>70</v>
      </c>
      <c r="C354" s="137" t="s">
        <v>67</v>
      </c>
      <c r="D354" s="137" t="s">
        <v>30</v>
      </c>
      <c r="E354" s="35" t="s">
        <v>10</v>
      </c>
      <c r="F354" s="37">
        <v>44.65</v>
      </c>
      <c r="G354" s="37">
        <v>143.78</v>
      </c>
      <c r="H354" s="37">
        <v>567.52</v>
      </c>
      <c r="I354" s="37">
        <v>42.29</v>
      </c>
      <c r="J354" s="37">
        <v>150.72999999999999</v>
      </c>
      <c r="K354" s="37">
        <v>519.22</v>
      </c>
      <c r="M354">
        <f t="shared" si="2"/>
        <v>0.71129999999999993</v>
      </c>
    </row>
    <row r="355" spans="1:13" x14ac:dyDescent="0.25">
      <c r="A355" s="88"/>
      <c r="B355" s="88"/>
      <c r="C355" s="138"/>
      <c r="D355" s="138"/>
      <c r="E355" s="35" t="s">
        <v>11</v>
      </c>
      <c r="F355" s="37">
        <v>24.15</v>
      </c>
      <c r="G355" s="37">
        <v>143.78</v>
      </c>
      <c r="H355" s="37">
        <v>369.8</v>
      </c>
      <c r="I355" s="37">
        <v>22.76</v>
      </c>
      <c r="J355" s="37">
        <v>150.72999999999999</v>
      </c>
      <c r="K355" s="37">
        <v>321.23</v>
      </c>
      <c r="M355">
        <f t="shared" si="2"/>
        <v>0.51358000000000004</v>
      </c>
    </row>
    <row r="356" spans="1:13" x14ac:dyDescent="0.25">
      <c r="A356" s="88"/>
      <c r="B356" s="88"/>
      <c r="C356" s="137" t="s">
        <v>68</v>
      </c>
      <c r="D356" s="137" t="s">
        <v>30</v>
      </c>
      <c r="E356" s="35" t="s">
        <v>10</v>
      </c>
      <c r="F356" s="37">
        <v>44.65</v>
      </c>
      <c r="G356" s="37">
        <v>92.65</v>
      </c>
      <c r="H356" s="37">
        <v>0</v>
      </c>
      <c r="I356" s="37">
        <v>42.29</v>
      </c>
      <c r="J356" s="37">
        <v>94.86</v>
      </c>
      <c r="K356" s="37">
        <v>0</v>
      </c>
      <c r="M356">
        <f t="shared" si="2"/>
        <v>9.265000000000001E-2</v>
      </c>
    </row>
    <row r="357" spans="1:13" x14ac:dyDescent="0.25">
      <c r="A357" s="88"/>
      <c r="B357" s="88"/>
      <c r="C357" s="138"/>
      <c r="D357" s="138"/>
      <c r="E357" s="35" t="s">
        <v>11</v>
      </c>
      <c r="F357" s="37">
        <v>24.15</v>
      </c>
      <c r="G357" s="37">
        <v>92.65</v>
      </c>
      <c r="H357" s="37">
        <v>0</v>
      </c>
      <c r="I357" s="37">
        <v>22.76</v>
      </c>
      <c r="J357" s="37">
        <v>94.86</v>
      </c>
      <c r="K357" s="37">
        <v>0</v>
      </c>
      <c r="M357">
        <f t="shared" si="2"/>
        <v>9.265000000000001E-2</v>
      </c>
    </row>
    <row r="358" spans="1:13" x14ac:dyDescent="0.25">
      <c r="A358" s="88"/>
      <c r="B358" s="88"/>
      <c r="C358" s="137" t="s">
        <v>69</v>
      </c>
      <c r="D358" s="137" t="s">
        <v>30</v>
      </c>
      <c r="E358" s="35" t="s">
        <v>10</v>
      </c>
      <c r="F358" s="37">
        <v>44.65</v>
      </c>
      <c r="G358" s="37">
        <v>143.78</v>
      </c>
      <c r="H358" s="37">
        <v>95.19</v>
      </c>
      <c r="I358" s="37">
        <v>42.29</v>
      </c>
      <c r="J358" s="37">
        <v>150.72999999999999</v>
      </c>
      <c r="K358" s="37">
        <v>46.26</v>
      </c>
      <c r="M358">
        <f t="shared" si="2"/>
        <v>0.23896999999999999</v>
      </c>
    </row>
    <row r="359" spans="1:13" x14ac:dyDescent="0.25">
      <c r="A359" s="88"/>
      <c r="B359" s="88"/>
      <c r="C359" s="138"/>
      <c r="D359" s="138"/>
      <c r="E359" s="35" t="s">
        <v>11</v>
      </c>
      <c r="F359" s="37">
        <v>24.15</v>
      </c>
      <c r="G359" s="37">
        <v>143.78</v>
      </c>
      <c r="H359" s="37">
        <v>95.19</v>
      </c>
      <c r="I359" s="37">
        <v>22.76</v>
      </c>
      <c r="J359" s="37">
        <v>150.72999999999999</v>
      </c>
      <c r="K359" s="37">
        <v>46.26</v>
      </c>
      <c r="M359">
        <f t="shared" si="2"/>
        <v>0.23896999999999999</v>
      </c>
    </row>
    <row r="360" spans="1:13" x14ac:dyDescent="0.25">
      <c r="A360" s="88"/>
      <c r="B360" s="88"/>
      <c r="C360" s="137" t="s">
        <v>71</v>
      </c>
      <c r="D360" s="137" t="s">
        <v>30</v>
      </c>
      <c r="E360" s="35" t="s">
        <v>14</v>
      </c>
      <c r="F360" s="37">
        <v>24.15</v>
      </c>
      <c r="G360" s="37">
        <v>0</v>
      </c>
      <c r="H360" s="37">
        <v>0</v>
      </c>
      <c r="I360" s="37">
        <v>22.76</v>
      </c>
      <c r="J360" s="37">
        <v>0</v>
      </c>
      <c r="K360" s="37">
        <v>0</v>
      </c>
      <c r="M360">
        <f t="shared" si="2"/>
        <v>0</v>
      </c>
    </row>
    <row r="361" spans="1:13" x14ac:dyDescent="0.25">
      <c r="A361" s="88"/>
      <c r="B361" s="88"/>
      <c r="C361" s="138"/>
      <c r="D361" s="138"/>
      <c r="E361" s="35" t="s">
        <v>10</v>
      </c>
      <c r="F361" s="37">
        <v>0</v>
      </c>
      <c r="G361" s="37">
        <v>1225.93</v>
      </c>
      <c r="H361" s="37">
        <v>567.52</v>
      </c>
      <c r="I361" s="37">
        <v>0</v>
      </c>
      <c r="J361" s="37">
        <v>1175.9000000000001</v>
      </c>
      <c r="K361" s="37">
        <v>519.22</v>
      </c>
      <c r="M361">
        <f t="shared" si="2"/>
        <v>1.79345</v>
      </c>
    </row>
    <row r="362" spans="1:13" x14ac:dyDescent="0.25">
      <c r="A362" s="88"/>
      <c r="B362" s="88"/>
      <c r="C362" s="138"/>
      <c r="D362" s="138"/>
      <c r="E362" s="35" t="s">
        <v>11</v>
      </c>
      <c r="F362" s="37">
        <v>0</v>
      </c>
      <c r="G362" s="37">
        <v>143.78</v>
      </c>
      <c r="H362" s="37">
        <v>369.8</v>
      </c>
      <c r="I362" s="37">
        <v>0</v>
      </c>
      <c r="J362" s="37">
        <v>150.72999999999999</v>
      </c>
      <c r="K362" s="37">
        <v>321.23</v>
      </c>
      <c r="M362">
        <f t="shared" si="2"/>
        <v>0.51358000000000004</v>
      </c>
    </row>
    <row r="363" spans="1:13" x14ac:dyDescent="0.25">
      <c r="A363" s="88"/>
      <c r="B363" s="88"/>
      <c r="C363" s="137" t="s">
        <v>72</v>
      </c>
      <c r="D363" s="137" t="s">
        <v>30</v>
      </c>
      <c r="E363" s="35" t="s">
        <v>14</v>
      </c>
      <c r="F363" s="37">
        <v>24.15</v>
      </c>
      <c r="G363" s="37">
        <v>0</v>
      </c>
      <c r="H363" s="37">
        <v>0</v>
      </c>
      <c r="I363" s="37">
        <v>22.76</v>
      </c>
      <c r="J363" s="37">
        <v>0</v>
      </c>
      <c r="K363" s="37">
        <v>0</v>
      </c>
      <c r="M363">
        <f t="shared" si="2"/>
        <v>0</v>
      </c>
    </row>
    <row r="364" spans="1:13" x14ac:dyDescent="0.25">
      <c r="A364" s="88"/>
      <c r="B364" s="88"/>
      <c r="C364" s="138"/>
      <c r="D364" s="138"/>
      <c r="E364" s="35" t="s">
        <v>10</v>
      </c>
      <c r="F364" s="37">
        <v>0</v>
      </c>
      <c r="G364" s="37">
        <v>1174.8</v>
      </c>
      <c r="H364" s="37">
        <v>0</v>
      </c>
      <c r="I364" s="37">
        <v>0</v>
      </c>
      <c r="J364" s="37">
        <v>1120.04</v>
      </c>
      <c r="K364" s="37">
        <v>0</v>
      </c>
      <c r="M364">
        <f t="shared" si="2"/>
        <v>1.1747999999999998</v>
      </c>
    </row>
    <row r="365" spans="1:13" x14ac:dyDescent="0.25">
      <c r="A365" s="88"/>
      <c r="B365" s="88"/>
      <c r="C365" s="138"/>
      <c r="D365" s="138"/>
      <c r="E365" s="35" t="s">
        <v>11</v>
      </c>
      <c r="F365" s="37">
        <v>0</v>
      </c>
      <c r="G365" s="37">
        <v>92.65</v>
      </c>
      <c r="H365" s="37">
        <v>0</v>
      </c>
      <c r="I365" s="37">
        <v>0</v>
      </c>
      <c r="J365" s="37">
        <v>94.86</v>
      </c>
      <c r="K365" s="37">
        <v>0</v>
      </c>
      <c r="M365">
        <f t="shared" si="2"/>
        <v>9.265000000000001E-2</v>
      </c>
    </row>
    <row r="366" spans="1:13" x14ac:dyDescent="0.25">
      <c r="A366" s="88"/>
      <c r="B366" s="88"/>
      <c r="C366" s="137" t="s">
        <v>73</v>
      </c>
      <c r="D366" s="137" t="s">
        <v>30</v>
      </c>
      <c r="E366" s="35" t="s">
        <v>14</v>
      </c>
      <c r="F366" s="37">
        <v>24.15</v>
      </c>
      <c r="G366" s="37">
        <v>0</v>
      </c>
      <c r="H366" s="37">
        <v>0</v>
      </c>
      <c r="I366" s="37">
        <v>22.76</v>
      </c>
      <c r="J366" s="37">
        <v>0</v>
      </c>
      <c r="K366" s="37">
        <v>0</v>
      </c>
      <c r="M366">
        <f t="shared" si="2"/>
        <v>0</v>
      </c>
    </row>
    <row r="367" spans="1:13" x14ac:dyDescent="0.25">
      <c r="A367" s="88"/>
      <c r="B367" s="88"/>
      <c r="C367" s="138"/>
      <c r="D367" s="138"/>
      <c r="E367" s="35" t="s">
        <v>10</v>
      </c>
      <c r="F367" s="37">
        <v>0</v>
      </c>
      <c r="G367" s="37">
        <v>1225.93</v>
      </c>
      <c r="H367" s="37">
        <v>95.19</v>
      </c>
      <c r="I367" s="37">
        <v>0</v>
      </c>
      <c r="J367" s="37">
        <v>1175.9000000000001</v>
      </c>
      <c r="K367" s="37">
        <v>46.26</v>
      </c>
      <c r="M367">
        <f t="shared" si="2"/>
        <v>1.3211200000000001</v>
      </c>
    </row>
    <row r="368" spans="1:13" x14ac:dyDescent="0.25">
      <c r="A368" s="88"/>
      <c r="B368" s="88"/>
      <c r="C368" s="138"/>
      <c r="D368" s="138"/>
      <c r="E368" s="35" t="s">
        <v>11</v>
      </c>
      <c r="F368" s="37">
        <v>0</v>
      </c>
      <c r="G368" s="37">
        <v>143.78</v>
      </c>
      <c r="H368" s="37">
        <v>95.19</v>
      </c>
      <c r="I368" s="37">
        <v>0</v>
      </c>
      <c r="J368" s="37">
        <v>150.72999999999999</v>
      </c>
      <c r="K368" s="37">
        <v>46.26</v>
      </c>
      <c r="M368">
        <f t="shared" si="2"/>
        <v>0.23896999999999999</v>
      </c>
    </row>
    <row r="369" spans="1:14" x14ac:dyDescent="0.25">
      <c r="A369" s="88"/>
      <c r="B369" s="88"/>
      <c r="C369" s="35" t="s">
        <v>61</v>
      </c>
      <c r="D369" s="35" t="s">
        <v>30</v>
      </c>
      <c r="E369" s="35" t="s">
        <v>14</v>
      </c>
      <c r="F369" s="37">
        <v>13.85</v>
      </c>
      <c r="G369" s="37">
        <v>0</v>
      </c>
      <c r="H369" s="37">
        <v>0</v>
      </c>
      <c r="I369" s="37">
        <v>13.86</v>
      </c>
      <c r="J369" s="37">
        <v>0</v>
      </c>
      <c r="K369" s="37">
        <v>0</v>
      </c>
      <c r="M369">
        <f t="shared" si="2"/>
        <v>0</v>
      </c>
    </row>
    <row r="372" spans="1:14" x14ac:dyDescent="0.25">
      <c r="B372" s="141" t="s">
        <v>19</v>
      </c>
      <c r="C372" s="131"/>
      <c r="D372" s="131"/>
      <c r="E372" s="131"/>
      <c r="F372" s="131"/>
      <c r="G372" s="131"/>
      <c r="H372" s="131"/>
      <c r="I372" s="131"/>
      <c r="J372" s="131"/>
      <c r="K372" s="131"/>
      <c r="L372" s="131"/>
    </row>
    <row r="373" spans="1:14" x14ac:dyDescent="0.25">
      <c r="A373" s="139">
        <v>2024</v>
      </c>
      <c r="B373" s="139" t="s">
        <v>0</v>
      </c>
      <c r="C373" s="139" t="s">
        <v>1</v>
      </c>
      <c r="D373" s="139" t="s">
        <v>20</v>
      </c>
      <c r="E373" s="139" t="s">
        <v>21</v>
      </c>
      <c r="F373" s="139" t="s">
        <v>2</v>
      </c>
      <c r="G373" s="139" t="s">
        <v>3</v>
      </c>
      <c r="H373" s="132"/>
      <c r="I373" s="132"/>
      <c r="J373" s="139" t="s">
        <v>64</v>
      </c>
      <c r="K373" s="132"/>
      <c r="L373" s="132"/>
    </row>
    <row r="374" spans="1:14" x14ac:dyDescent="0.25">
      <c r="A374" s="132"/>
      <c r="B374" s="132"/>
      <c r="C374" s="132"/>
      <c r="D374" s="132"/>
      <c r="E374" s="132"/>
      <c r="F374" s="132"/>
      <c r="G374" s="139" t="s">
        <v>4</v>
      </c>
      <c r="H374" s="132"/>
      <c r="I374" s="36" t="s">
        <v>5</v>
      </c>
      <c r="J374" s="139" t="s">
        <v>4</v>
      </c>
      <c r="K374" s="132"/>
      <c r="L374" s="36" t="s">
        <v>5</v>
      </c>
    </row>
    <row r="375" spans="1:14" x14ac:dyDescent="0.25">
      <c r="A375" s="132"/>
      <c r="B375" s="132"/>
      <c r="C375" s="132"/>
      <c r="D375" s="132"/>
      <c r="E375" s="132"/>
      <c r="F375" s="132"/>
      <c r="G375" s="36" t="s">
        <v>6</v>
      </c>
      <c r="H375" s="36" t="s">
        <v>7</v>
      </c>
      <c r="I375" s="36" t="s">
        <v>7</v>
      </c>
      <c r="J375" s="36" t="s">
        <v>6</v>
      </c>
      <c r="K375" s="36" t="s">
        <v>7</v>
      </c>
      <c r="L375" s="36" t="s">
        <v>7</v>
      </c>
    </row>
    <row r="376" spans="1:14" x14ac:dyDescent="0.25">
      <c r="A376" s="142">
        <v>2024</v>
      </c>
      <c r="B376" s="142" t="s">
        <v>22</v>
      </c>
      <c r="C376" s="149" t="s">
        <v>23</v>
      </c>
      <c r="D376" s="149" t="s">
        <v>24</v>
      </c>
      <c r="E376" s="149" t="s">
        <v>24</v>
      </c>
      <c r="F376" s="35" t="s">
        <v>10</v>
      </c>
      <c r="G376" s="38">
        <v>0</v>
      </c>
      <c r="H376" s="38">
        <v>909.07</v>
      </c>
      <c r="I376" s="38">
        <v>568.34</v>
      </c>
      <c r="J376" s="38">
        <v>0</v>
      </c>
      <c r="K376" s="38">
        <v>885.22</v>
      </c>
      <c r="L376" s="38">
        <v>520.04</v>
      </c>
      <c r="N376" s="46">
        <f>(H376+I376)/1000</f>
        <v>1.4774100000000001</v>
      </c>
    </row>
    <row r="377" spans="1:14" x14ac:dyDescent="0.25">
      <c r="A377" s="134"/>
      <c r="B377" s="134"/>
      <c r="C377" s="150"/>
      <c r="D377" s="150"/>
      <c r="E377" s="150"/>
      <c r="F377" s="35" t="s">
        <v>25</v>
      </c>
      <c r="G377" s="38">
        <v>0</v>
      </c>
      <c r="H377" s="38">
        <v>641.08000000000004</v>
      </c>
      <c r="I377" s="38">
        <v>370.62</v>
      </c>
      <c r="J377" s="38">
        <v>0</v>
      </c>
      <c r="K377" s="38">
        <v>629.87</v>
      </c>
      <c r="L377" s="38">
        <v>322.05</v>
      </c>
      <c r="N377" s="46">
        <f t="shared" ref="N377:N415" si="3">(H377+I377)/1000</f>
        <v>1.0117</v>
      </c>
    </row>
    <row r="378" spans="1:14" x14ac:dyDescent="0.25">
      <c r="A378" s="134"/>
      <c r="B378" s="134"/>
      <c r="C378" s="151"/>
      <c r="D378" s="151"/>
      <c r="E378" s="151"/>
      <c r="F378" s="35" t="s">
        <v>11</v>
      </c>
      <c r="G378" s="38">
        <v>0</v>
      </c>
      <c r="H378" s="38">
        <v>373.1</v>
      </c>
      <c r="I378" s="38">
        <v>370.62</v>
      </c>
      <c r="J378" s="38">
        <v>0</v>
      </c>
      <c r="K378" s="38">
        <v>374.52</v>
      </c>
      <c r="L378" s="38">
        <v>322.05</v>
      </c>
      <c r="N378" s="46">
        <f t="shared" si="3"/>
        <v>0.74372000000000005</v>
      </c>
    </row>
    <row r="379" spans="1:14" x14ac:dyDescent="0.25">
      <c r="A379" s="134"/>
      <c r="B379" s="134"/>
      <c r="C379" s="35" t="s">
        <v>38</v>
      </c>
      <c r="D379" s="35" t="s">
        <v>24</v>
      </c>
      <c r="E379" s="35" t="s">
        <v>24</v>
      </c>
      <c r="F379" s="35" t="s">
        <v>14</v>
      </c>
      <c r="G379" s="38">
        <v>0</v>
      </c>
      <c r="H379" s="38">
        <v>470.12</v>
      </c>
      <c r="I379" s="38">
        <v>387.1</v>
      </c>
      <c r="J379" s="38">
        <v>0</v>
      </c>
      <c r="K379" s="38">
        <v>466.97</v>
      </c>
      <c r="L379" s="38">
        <v>338.55</v>
      </c>
      <c r="N379" s="46">
        <f t="shared" si="3"/>
        <v>0.85721999999999998</v>
      </c>
    </row>
    <row r="380" spans="1:14" x14ac:dyDescent="0.25">
      <c r="A380" s="134"/>
      <c r="B380" s="134"/>
      <c r="C380" s="35" t="s">
        <v>26</v>
      </c>
      <c r="D380" s="149" t="s">
        <v>24</v>
      </c>
      <c r="E380" s="35" t="s">
        <v>24</v>
      </c>
      <c r="F380" s="35" t="s">
        <v>14</v>
      </c>
      <c r="G380" s="38">
        <v>0</v>
      </c>
      <c r="H380" s="38">
        <v>470.12</v>
      </c>
      <c r="I380" s="38">
        <v>387.1</v>
      </c>
      <c r="J380" s="38">
        <v>0</v>
      </c>
      <c r="K380" s="38">
        <v>466.97</v>
      </c>
      <c r="L380" s="38">
        <v>338.55</v>
      </c>
      <c r="N380" s="46">
        <f t="shared" si="3"/>
        <v>0.85721999999999998</v>
      </c>
    </row>
    <row r="381" spans="1:14" x14ac:dyDescent="0.25">
      <c r="A381" s="134"/>
      <c r="B381" s="134"/>
      <c r="C381" s="35" t="s">
        <v>38</v>
      </c>
      <c r="D381" s="150"/>
      <c r="E381" s="35" t="s">
        <v>27</v>
      </c>
      <c r="F381" s="35" t="s">
        <v>14</v>
      </c>
      <c r="G381" s="38">
        <v>0</v>
      </c>
      <c r="H381" s="38">
        <v>407.54</v>
      </c>
      <c r="I381" s="38">
        <v>383</v>
      </c>
      <c r="J381" s="38">
        <v>0</v>
      </c>
      <c r="K381" s="38">
        <v>399.78</v>
      </c>
      <c r="L381" s="38">
        <v>334.45</v>
      </c>
      <c r="N381" s="46">
        <f t="shared" si="3"/>
        <v>0.79053999999999991</v>
      </c>
    </row>
    <row r="382" spans="1:14" x14ac:dyDescent="0.25">
      <c r="A382" s="134"/>
      <c r="B382" s="134"/>
      <c r="C382" s="35" t="s">
        <v>26</v>
      </c>
      <c r="D382" s="151"/>
      <c r="E382" s="35" t="s">
        <v>27</v>
      </c>
      <c r="F382" s="35" t="s">
        <v>14</v>
      </c>
      <c r="G382" s="38">
        <v>0</v>
      </c>
      <c r="H382" s="38">
        <v>407.54</v>
      </c>
      <c r="I382" s="38">
        <v>383</v>
      </c>
      <c r="J382" s="38">
        <v>0</v>
      </c>
      <c r="K382" s="38">
        <v>399.78</v>
      </c>
      <c r="L382" s="38">
        <v>334.45</v>
      </c>
      <c r="N382" s="46">
        <f t="shared" si="3"/>
        <v>0.79053999999999991</v>
      </c>
    </row>
    <row r="383" spans="1:14" x14ac:dyDescent="0.25">
      <c r="A383" s="134"/>
      <c r="B383" s="134"/>
      <c r="C383" s="149" t="s">
        <v>74</v>
      </c>
      <c r="D383" s="149" t="s">
        <v>24</v>
      </c>
      <c r="E383" s="149" t="s">
        <v>24</v>
      </c>
      <c r="F383" s="35" t="s">
        <v>10</v>
      </c>
      <c r="G383" s="38">
        <v>0</v>
      </c>
      <c r="H383" s="38">
        <v>909.07</v>
      </c>
      <c r="I383" s="38">
        <v>96.01</v>
      </c>
      <c r="J383" s="38">
        <v>0</v>
      </c>
      <c r="K383" s="38">
        <v>885.22</v>
      </c>
      <c r="L383" s="38">
        <v>47.08</v>
      </c>
      <c r="N383">
        <f t="shared" si="3"/>
        <v>1.00508</v>
      </c>
    </row>
    <row r="384" spans="1:14" x14ac:dyDescent="0.25">
      <c r="A384" s="134"/>
      <c r="B384" s="134"/>
      <c r="C384" s="150"/>
      <c r="D384" s="150"/>
      <c r="E384" s="150"/>
      <c r="F384" s="35" t="s">
        <v>25</v>
      </c>
      <c r="G384" s="38">
        <v>0</v>
      </c>
      <c r="H384" s="38">
        <v>641.08000000000004</v>
      </c>
      <c r="I384" s="38">
        <v>96.01</v>
      </c>
      <c r="J384" s="38">
        <v>0</v>
      </c>
      <c r="K384" s="38">
        <v>629.87</v>
      </c>
      <c r="L384" s="38">
        <v>47.08</v>
      </c>
      <c r="N384">
        <f t="shared" si="3"/>
        <v>0.73709000000000002</v>
      </c>
    </row>
    <row r="385" spans="1:14" x14ac:dyDescent="0.25">
      <c r="A385" s="134"/>
      <c r="B385" s="134"/>
      <c r="C385" s="151"/>
      <c r="D385" s="151"/>
      <c r="E385" s="151"/>
      <c r="F385" s="35" t="s">
        <v>11</v>
      </c>
      <c r="G385" s="38">
        <v>0</v>
      </c>
      <c r="H385" s="38">
        <v>373.1</v>
      </c>
      <c r="I385" s="38">
        <v>96.01</v>
      </c>
      <c r="J385" s="38">
        <v>0</v>
      </c>
      <c r="K385" s="38">
        <v>374.52</v>
      </c>
      <c r="L385" s="38">
        <v>47.08</v>
      </c>
      <c r="N385">
        <f t="shared" si="3"/>
        <v>0.46911000000000003</v>
      </c>
    </row>
    <row r="386" spans="1:14" x14ac:dyDescent="0.25">
      <c r="A386" s="134"/>
      <c r="B386" s="134"/>
      <c r="C386" s="35" t="s">
        <v>75</v>
      </c>
      <c r="D386" s="35" t="s">
        <v>24</v>
      </c>
      <c r="E386" s="35" t="s">
        <v>24</v>
      </c>
      <c r="F386" s="35" t="s">
        <v>14</v>
      </c>
      <c r="G386" s="38">
        <v>0</v>
      </c>
      <c r="H386" s="38">
        <v>470.12</v>
      </c>
      <c r="I386" s="38">
        <v>96.01</v>
      </c>
      <c r="J386" s="38">
        <v>0</v>
      </c>
      <c r="K386" s="38">
        <v>466.97</v>
      </c>
      <c r="L386" s="38">
        <v>47.08</v>
      </c>
      <c r="N386">
        <f t="shared" si="3"/>
        <v>0.56613000000000002</v>
      </c>
    </row>
    <row r="387" spans="1:14" x14ac:dyDescent="0.25">
      <c r="A387" s="134"/>
      <c r="B387" s="134"/>
      <c r="C387" s="35" t="s">
        <v>76</v>
      </c>
      <c r="D387" s="149" t="s">
        <v>24</v>
      </c>
      <c r="E387" s="35" t="s">
        <v>24</v>
      </c>
      <c r="F387" s="35" t="s">
        <v>14</v>
      </c>
      <c r="G387" s="38">
        <v>0</v>
      </c>
      <c r="H387" s="38">
        <v>470.12</v>
      </c>
      <c r="I387" s="38">
        <v>96.01</v>
      </c>
      <c r="J387" s="38">
        <v>0</v>
      </c>
      <c r="K387" s="38">
        <v>466.97</v>
      </c>
      <c r="L387" s="38">
        <v>47.08</v>
      </c>
      <c r="N387">
        <f t="shared" si="3"/>
        <v>0.56613000000000002</v>
      </c>
    </row>
    <row r="388" spans="1:14" x14ac:dyDescent="0.25">
      <c r="A388" s="134"/>
      <c r="B388" s="134"/>
      <c r="C388" s="35" t="s">
        <v>75</v>
      </c>
      <c r="D388" s="150"/>
      <c r="E388" s="35" t="s">
        <v>27</v>
      </c>
      <c r="F388" s="35" t="s">
        <v>14</v>
      </c>
      <c r="G388" s="38">
        <v>0</v>
      </c>
      <c r="H388" s="38">
        <v>407.54</v>
      </c>
      <c r="I388" s="38">
        <v>91.91</v>
      </c>
      <c r="J388" s="38">
        <v>0</v>
      </c>
      <c r="K388" s="38">
        <v>399.78</v>
      </c>
      <c r="L388" s="38">
        <v>42.97</v>
      </c>
      <c r="N388">
        <f t="shared" si="3"/>
        <v>0.49945000000000006</v>
      </c>
    </row>
    <row r="389" spans="1:14" x14ac:dyDescent="0.25">
      <c r="A389" s="135"/>
      <c r="B389" s="135"/>
      <c r="C389" s="35" t="s">
        <v>76</v>
      </c>
      <c r="D389" s="151"/>
      <c r="E389" s="35" t="s">
        <v>27</v>
      </c>
      <c r="F389" s="35" t="s">
        <v>14</v>
      </c>
      <c r="G389" s="38">
        <v>0</v>
      </c>
      <c r="H389" s="38">
        <v>407.54</v>
      </c>
      <c r="I389" s="38">
        <v>91.91</v>
      </c>
      <c r="J389" s="38">
        <v>0</v>
      </c>
      <c r="K389" s="38">
        <v>399.78</v>
      </c>
      <c r="L389" s="38">
        <v>42.97</v>
      </c>
      <c r="N389">
        <f t="shared" si="3"/>
        <v>0.49945000000000006</v>
      </c>
    </row>
    <row r="390" spans="1:14" x14ac:dyDescent="0.25">
      <c r="A390" s="143">
        <v>2024</v>
      </c>
      <c r="B390" s="143" t="s">
        <v>28</v>
      </c>
      <c r="C390" s="146" t="s">
        <v>23</v>
      </c>
      <c r="D390" s="146" t="s">
        <v>29</v>
      </c>
      <c r="E390" s="146" t="s">
        <v>14</v>
      </c>
      <c r="F390" s="35" t="s">
        <v>10</v>
      </c>
      <c r="G390" s="38">
        <v>0</v>
      </c>
      <c r="H390" s="38">
        <v>955.27</v>
      </c>
      <c r="I390" s="38">
        <v>568.34</v>
      </c>
      <c r="J390" s="38">
        <v>0</v>
      </c>
      <c r="K390" s="38">
        <v>929.25</v>
      </c>
      <c r="L390" s="38">
        <v>520.04</v>
      </c>
      <c r="N390">
        <f t="shared" si="3"/>
        <v>1.5236100000000001</v>
      </c>
    </row>
    <row r="391" spans="1:14" x14ac:dyDescent="0.25">
      <c r="A391" s="144"/>
      <c r="B391" s="144"/>
      <c r="C391" s="147"/>
      <c r="D391" s="147"/>
      <c r="E391" s="147"/>
      <c r="F391" s="35" t="s">
        <v>25</v>
      </c>
      <c r="G391" s="38">
        <v>0</v>
      </c>
      <c r="H391" s="38">
        <v>668.8</v>
      </c>
      <c r="I391" s="38">
        <v>370.62</v>
      </c>
      <c r="J391" s="38">
        <v>0</v>
      </c>
      <c r="K391" s="38">
        <v>656.29</v>
      </c>
      <c r="L391" s="38">
        <v>322.05</v>
      </c>
      <c r="N391">
        <f t="shared" si="3"/>
        <v>1.03942</v>
      </c>
    </row>
    <row r="392" spans="1:14" x14ac:dyDescent="0.25">
      <c r="A392" s="144"/>
      <c r="B392" s="144"/>
      <c r="C392" s="148"/>
      <c r="D392" s="148"/>
      <c r="E392" s="148"/>
      <c r="F392" s="35" t="s">
        <v>11</v>
      </c>
      <c r="G392" s="38">
        <v>0</v>
      </c>
      <c r="H392" s="38">
        <v>382.34</v>
      </c>
      <c r="I392" s="38">
        <v>370.62</v>
      </c>
      <c r="J392" s="38">
        <v>0</v>
      </c>
      <c r="K392" s="38">
        <v>383.32</v>
      </c>
      <c r="L392" s="38">
        <v>322.05</v>
      </c>
      <c r="N392">
        <f t="shared" si="3"/>
        <v>0.75296000000000007</v>
      </c>
    </row>
    <row r="393" spans="1:14" x14ac:dyDescent="0.25">
      <c r="A393" s="144"/>
      <c r="B393" s="144"/>
      <c r="C393" s="47" t="s">
        <v>38</v>
      </c>
      <c r="D393" s="47" t="s">
        <v>29</v>
      </c>
      <c r="E393" s="47" t="s">
        <v>14</v>
      </c>
      <c r="F393" s="35" t="s">
        <v>14</v>
      </c>
      <c r="G393" s="38">
        <v>0</v>
      </c>
      <c r="H393" s="38">
        <v>470.12</v>
      </c>
      <c r="I393" s="38">
        <v>387.1</v>
      </c>
      <c r="J393" s="38">
        <v>0</v>
      </c>
      <c r="K393" s="38">
        <v>466.97</v>
      </c>
      <c r="L393" s="38">
        <v>338.55</v>
      </c>
      <c r="N393">
        <f t="shared" si="3"/>
        <v>0.85721999999999998</v>
      </c>
    </row>
    <row r="394" spans="1:14" x14ac:dyDescent="0.25">
      <c r="A394" s="144"/>
      <c r="B394" s="144"/>
      <c r="C394" s="47" t="s">
        <v>26</v>
      </c>
      <c r="D394" s="47" t="s">
        <v>29</v>
      </c>
      <c r="E394" s="47" t="s">
        <v>14</v>
      </c>
      <c r="F394" s="35" t="s">
        <v>14</v>
      </c>
      <c r="G394" s="38">
        <v>0</v>
      </c>
      <c r="H394" s="38">
        <v>470.12</v>
      </c>
      <c r="I394" s="38">
        <v>387.1</v>
      </c>
      <c r="J394" s="38">
        <v>0</v>
      </c>
      <c r="K394" s="38">
        <v>466.97</v>
      </c>
      <c r="L394" s="38">
        <v>338.55</v>
      </c>
      <c r="N394">
        <f t="shared" si="3"/>
        <v>0.85721999999999998</v>
      </c>
    </row>
    <row r="395" spans="1:14" x14ac:dyDescent="0.25">
      <c r="A395" s="144"/>
      <c r="B395" s="144"/>
      <c r="C395" s="146" t="s">
        <v>74</v>
      </c>
      <c r="D395" s="146" t="s">
        <v>29</v>
      </c>
      <c r="E395" s="146" t="s">
        <v>14</v>
      </c>
      <c r="F395" s="35" t="s">
        <v>10</v>
      </c>
      <c r="G395" s="38">
        <v>0</v>
      </c>
      <c r="H395" s="38">
        <v>955.27</v>
      </c>
      <c r="I395" s="38">
        <v>96.01</v>
      </c>
      <c r="J395" s="38">
        <v>0</v>
      </c>
      <c r="K395" s="38">
        <v>929.25</v>
      </c>
      <c r="L395" s="38">
        <v>47.08</v>
      </c>
      <c r="N395">
        <f t="shared" si="3"/>
        <v>1.05128</v>
      </c>
    </row>
    <row r="396" spans="1:14" x14ac:dyDescent="0.25">
      <c r="A396" s="144"/>
      <c r="B396" s="144"/>
      <c r="C396" s="147"/>
      <c r="D396" s="147"/>
      <c r="E396" s="147"/>
      <c r="F396" s="35" t="s">
        <v>25</v>
      </c>
      <c r="G396" s="38">
        <v>0</v>
      </c>
      <c r="H396" s="38">
        <v>668.8</v>
      </c>
      <c r="I396" s="38">
        <v>96.01</v>
      </c>
      <c r="J396" s="38">
        <v>0</v>
      </c>
      <c r="K396" s="38">
        <v>656.29</v>
      </c>
      <c r="L396" s="38">
        <v>47.08</v>
      </c>
      <c r="N396">
        <f t="shared" si="3"/>
        <v>0.76480999999999999</v>
      </c>
    </row>
    <row r="397" spans="1:14" x14ac:dyDescent="0.25">
      <c r="A397" s="144"/>
      <c r="B397" s="144"/>
      <c r="C397" s="148"/>
      <c r="D397" s="148"/>
      <c r="E397" s="148"/>
      <c r="F397" s="35" t="s">
        <v>11</v>
      </c>
      <c r="G397" s="38">
        <v>0</v>
      </c>
      <c r="H397" s="38">
        <v>382.34</v>
      </c>
      <c r="I397" s="38">
        <v>96.01</v>
      </c>
      <c r="J397" s="38">
        <v>0</v>
      </c>
      <c r="K397" s="38">
        <v>383.32</v>
      </c>
      <c r="L397" s="38">
        <v>47.08</v>
      </c>
      <c r="N397">
        <f t="shared" si="3"/>
        <v>0.47834999999999994</v>
      </c>
    </row>
    <row r="398" spans="1:14" x14ac:dyDescent="0.25">
      <c r="A398" s="144"/>
      <c r="B398" s="144"/>
      <c r="C398" s="47" t="s">
        <v>75</v>
      </c>
      <c r="D398" s="47" t="s">
        <v>29</v>
      </c>
      <c r="E398" s="47" t="s">
        <v>14</v>
      </c>
      <c r="F398" s="35" t="s">
        <v>14</v>
      </c>
      <c r="G398" s="38">
        <v>0</v>
      </c>
      <c r="H398" s="38">
        <v>470.12</v>
      </c>
      <c r="I398" s="38">
        <v>96.01</v>
      </c>
      <c r="J398" s="38">
        <v>0</v>
      </c>
      <c r="K398" s="38">
        <v>466.97</v>
      </c>
      <c r="L398" s="38">
        <v>47.08</v>
      </c>
      <c r="N398">
        <f t="shared" si="3"/>
        <v>0.56613000000000002</v>
      </c>
    </row>
    <row r="399" spans="1:14" x14ac:dyDescent="0.25">
      <c r="A399" s="145"/>
      <c r="B399" s="145"/>
      <c r="C399" s="47" t="s">
        <v>76</v>
      </c>
      <c r="D399" s="47" t="s">
        <v>29</v>
      </c>
      <c r="E399" s="47" t="s">
        <v>14</v>
      </c>
      <c r="F399" s="35" t="s">
        <v>14</v>
      </c>
      <c r="G399" s="38">
        <v>0</v>
      </c>
      <c r="H399" s="38">
        <v>470.12</v>
      </c>
      <c r="I399" s="38">
        <v>96.01</v>
      </c>
      <c r="J399" s="38">
        <v>0</v>
      </c>
      <c r="K399" s="38">
        <v>466.97</v>
      </c>
      <c r="L399" s="38">
        <v>47.08</v>
      </c>
      <c r="N399">
        <f t="shared" si="3"/>
        <v>0.56613000000000002</v>
      </c>
    </row>
    <row r="400" spans="1:14" x14ac:dyDescent="0.25">
      <c r="A400" s="142">
        <v>2024</v>
      </c>
      <c r="B400" s="142" t="s">
        <v>33</v>
      </c>
      <c r="C400" s="149" t="s">
        <v>23</v>
      </c>
      <c r="D400" s="149" t="s">
        <v>14</v>
      </c>
      <c r="E400" s="149" t="s">
        <v>14</v>
      </c>
      <c r="F400" s="35" t="s">
        <v>10</v>
      </c>
      <c r="G400" s="38">
        <v>0</v>
      </c>
      <c r="H400" s="48">
        <v>1128.54</v>
      </c>
      <c r="I400" s="48">
        <v>568.34</v>
      </c>
      <c r="J400" s="38">
        <v>0</v>
      </c>
      <c r="K400" s="38">
        <v>1094.3499999999999</v>
      </c>
      <c r="L400" s="38">
        <v>520.04</v>
      </c>
      <c r="N400">
        <f t="shared" si="3"/>
        <v>1.6968800000000002</v>
      </c>
    </row>
    <row r="401" spans="1:14" x14ac:dyDescent="0.25">
      <c r="A401" s="134"/>
      <c r="B401" s="134"/>
      <c r="C401" s="150"/>
      <c r="D401" s="150"/>
      <c r="E401" s="150"/>
      <c r="F401" s="35" t="s">
        <v>25</v>
      </c>
      <c r="G401" s="38">
        <v>0</v>
      </c>
      <c r="H401" s="48">
        <v>772.76</v>
      </c>
      <c r="I401" s="48">
        <v>370.62</v>
      </c>
      <c r="J401" s="38">
        <v>0</v>
      </c>
      <c r="K401" s="38">
        <v>755.35</v>
      </c>
      <c r="L401" s="38">
        <v>322.05</v>
      </c>
      <c r="N401">
        <f t="shared" si="3"/>
        <v>1.1433800000000001</v>
      </c>
    </row>
    <row r="402" spans="1:14" x14ac:dyDescent="0.25">
      <c r="A402" s="134"/>
      <c r="B402" s="134"/>
      <c r="C402" s="151"/>
      <c r="D402" s="151"/>
      <c r="E402" s="151"/>
      <c r="F402" s="35" t="s">
        <v>11</v>
      </c>
      <c r="G402" s="38">
        <v>0</v>
      </c>
      <c r="H402" s="48">
        <v>416.99</v>
      </c>
      <c r="I402" s="48">
        <v>370.62</v>
      </c>
      <c r="J402" s="38">
        <v>0</v>
      </c>
      <c r="K402" s="38">
        <v>416.34</v>
      </c>
      <c r="L402" s="38">
        <v>322.05</v>
      </c>
      <c r="N402">
        <f t="shared" si="3"/>
        <v>0.78761000000000003</v>
      </c>
    </row>
    <row r="403" spans="1:14" x14ac:dyDescent="0.25">
      <c r="A403" s="134"/>
      <c r="B403" s="134"/>
      <c r="C403" s="35" t="s">
        <v>38</v>
      </c>
      <c r="D403" s="35" t="s">
        <v>14</v>
      </c>
      <c r="E403" s="35" t="s">
        <v>14</v>
      </c>
      <c r="F403" s="35" t="s">
        <v>14</v>
      </c>
      <c r="G403" s="38">
        <v>0</v>
      </c>
      <c r="H403" s="48">
        <v>470.12</v>
      </c>
      <c r="I403" s="48">
        <v>387.1</v>
      </c>
      <c r="J403" s="38">
        <v>0</v>
      </c>
      <c r="K403" s="38">
        <v>466.97</v>
      </c>
      <c r="L403" s="38">
        <v>338.55</v>
      </c>
      <c r="N403">
        <f t="shared" si="3"/>
        <v>0.85721999999999998</v>
      </c>
    </row>
    <row r="404" spans="1:14" x14ac:dyDescent="0.25">
      <c r="A404" s="134"/>
      <c r="B404" s="134"/>
      <c r="C404" s="35" t="s">
        <v>26</v>
      </c>
      <c r="D404" s="35" t="s">
        <v>14</v>
      </c>
      <c r="E404" s="35" t="s">
        <v>14</v>
      </c>
      <c r="F404" s="35" t="s">
        <v>14</v>
      </c>
      <c r="G404" s="38">
        <v>0</v>
      </c>
      <c r="H404" s="48">
        <v>470.12</v>
      </c>
      <c r="I404" s="48">
        <v>387.1</v>
      </c>
      <c r="J404" s="38">
        <v>0</v>
      </c>
      <c r="K404" s="38">
        <v>466.97</v>
      </c>
      <c r="L404" s="38">
        <v>338.55</v>
      </c>
      <c r="N404">
        <f t="shared" si="3"/>
        <v>0.85721999999999998</v>
      </c>
    </row>
    <row r="405" spans="1:14" x14ac:dyDescent="0.25">
      <c r="A405" s="134"/>
      <c r="B405" s="134"/>
      <c r="C405" s="149" t="s">
        <v>74</v>
      </c>
      <c r="D405" s="149" t="s">
        <v>14</v>
      </c>
      <c r="E405" s="149" t="s">
        <v>14</v>
      </c>
      <c r="F405" s="35" t="s">
        <v>10</v>
      </c>
      <c r="G405" s="38">
        <v>0</v>
      </c>
      <c r="H405" s="48">
        <v>1128.54</v>
      </c>
      <c r="I405" s="48">
        <v>96.01</v>
      </c>
      <c r="J405" s="38">
        <v>0</v>
      </c>
      <c r="K405" s="38">
        <v>1094.3499999999999</v>
      </c>
      <c r="L405" s="38">
        <v>47.08</v>
      </c>
      <c r="N405">
        <f t="shared" si="3"/>
        <v>1.22455</v>
      </c>
    </row>
    <row r="406" spans="1:14" x14ac:dyDescent="0.25">
      <c r="A406" s="134"/>
      <c r="B406" s="134"/>
      <c r="C406" s="150"/>
      <c r="D406" s="150"/>
      <c r="E406" s="150"/>
      <c r="F406" s="35" t="s">
        <v>25</v>
      </c>
      <c r="G406" s="38">
        <v>0</v>
      </c>
      <c r="H406" s="48">
        <v>772.76</v>
      </c>
      <c r="I406" s="48">
        <v>96.01</v>
      </c>
      <c r="J406" s="38">
        <v>0</v>
      </c>
      <c r="K406" s="38">
        <v>755.35</v>
      </c>
      <c r="L406" s="38">
        <v>47.08</v>
      </c>
      <c r="N406">
        <f t="shared" si="3"/>
        <v>0.86876999999999993</v>
      </c>
    </row>
    <row r="407" spans="1:14" x14ac:dyDescent="0.25">
      <c r="A407" s="134"/>
      <c r="B407" s="134"/>
      <c r="C407" s="151"/>
      <c r="D407" s="151"/>
      <c r="E407" s="151"/>
      <c r="F407" s="35" t="s">
        <v>11</v>
      </c>
      <c r="G407" s="38">
        <v>0</v>
      </c>
      <c r="H407" s="48">
        <v>416.99</v>
      </c>
      <c r="I407" s="48">
        <v>96.01</v>
      </c>
      <c r="J407" s="38">
        <v>0</v>
      </c>
      <c r="K407" s="38">
        <v>416.34</v>
      </c>
      <c r="L407" s="38">
        <v>47.08</v>
      </c>
      <c r="N407">
        <f t="shared" si="3"/>
        <v>0.51300000000000001</v>
      </c>
    </row>
    <row r="408" spans="1:14" x14ac:dyDescent="0.25">
      <c r="A408" s="134"/>
      <c r="B408" s="134"/>
      <c r="C408" s="35" t="s">
        <v>75</v>
      </c>
      <c r="D408" s="35" t="s">
        <v>14</v>
      </c>
      <c r="E408" s="35" t="s">
        <v>14</v>
      </c>
      <c r="F408" s="35" t="s">
        <v>14</v>
      </c>
      <c r="G408" s="38">
        <v>0</v>
      </c>
      <c r="H408" s="48">
        <v>470.12</v>
      </c>
      <c r="I408" s="48">
        <v>96.01</v>
      </c>
      <c r="J408" s="38">
        <v>0</v>
      </c>
      <c r="K408" s="38">
        <v>466.97</v>
      </c>
      <c r="L408" s="38">
        <v>47.08</v>
      </c>
      <c r="N408">
        <f t="shared" si="3"/>
        <v>0.56613000000000002</v>
      </c>
    </row>
    <row r="409" spans="1:14" x14ac:dyDescent="0.25">
      <c r="A409" s="135"/>
      <c r="B409" s="135"/>
      <c r="C409" s="35" t="s">
        <v>76</v>
      </c>
      <c r="D409" s="35" t="s">
        <v>14</v>
      </c>
      <c r="E409" s="35" t="s">
        <v>14</v>
      </c>
      <c r="F409" s="35" t="s">
        <v>14</v>
      </c>
      <c r="G409" s="38">
        <v>0</v>
      </c>
      <c r="H409" s="48">
        <v>470.12</v>
      </c>
      <c r="I409" s="48">
        <v>96.01</v>
      </c>
      <c r="J409" s="38">
        <v>0</v>
      </c>
      <c r="K409" s="38">
        <v>466.97</v>
      </c>
      <c r="L409" s="38">
        <v>47.08</v>
      </c>
      <c r="N409">
        <f t="shared" si="3"/>
        <v>0.56613000000000002</v>
      </c>
    </row>
    <row r="410" spans="1:14" x14ac:dyDescent="0.25">
      <c r="A410" s="142">
        <v>2024</v>
      </c>
      <c r="B410" s="142" t="s">
        <v>34</v>
      </c>
      <c r="C410" s="35" t="s">
        <v>26</v>
      </c>
      <c r="D410" s="149" t="s">
        <v>35</v>
      </c>
      <c r="E410" s="35" t="s">
        <v>36</v>
      </c>
      <c r="F410" s="35" t="s">
        <v>14</v>
      </c>
      <c r="G410" s="38">
        <v>0</v>
      </c>
      <c r="H410" s="38">
        <v>258.57</v>
      </c>
      <c r="I410" s="38">
        <v>212.91</v>
      </c>
      <c r="J410" s="38">
        <v>0</v>
      </c>
      <c r="K410" s="38">
        <v>256.83999999999997</v>
      </c>
      <c r="L410" s="38">
        <v>186.2</v>
      </c>
      <c r="N410">
        <f t="shared" si="3"/>
        <v>0.47148000000000001</v>
      </c>
    </row>
    <row r="411" spans="1:14" x14ac:dyDescent="0.25">
      <c r="A411" s="134"/>
      <c r="B411" s="134"/>
      <c r="C411" s="35" t="s">
        <v>26</v>
      </c>
      <c r="D411" s="151"/>
      <c r="E411" s="35" t="s">
        <v>37</v>
      </c>
      <c r="F411" s="35" t="s">
        <v>14</v>
      </c>
      <c r="G411" s="38">
        <v>0</v>
      </c>
      <c r="H411" s="38">
        <v>282.07</v>
      </c>
      <c r="I411" s="38">
        <v>232.26</v>
      </c>
      <c r="J411" s="38">
        <v>0</v>
      </c>
      <c r="K411" s="38">
        <v>280.18</v>
      </c>
      <c r="L411" s="38">
        <v>203.13</v>
      </c>
      <c r="N411">
        <f t="shared" si="3"/>
        <v>0.51432999999999995</v>
      </c>
    </row>
    <row r="412" spans="1:14" x14ac:dyDescent="0.25">
      <c r="A412" s="134"/>
      <c r="B412" s="134"/>
      <c r="C412" s="35" t="s">
        <v>76</v>
      </c>
      <c r="D412" s="149" t="s">
        <v>35</v>
      </c>
      <c r="E412" s="35" t="s">
        <v>36</v>
      </c>
      <c r="F412" s="35" t="s">
        <v>14</v>
      </c>
      <c r="G412" s="38">
        <v>0</v>
      </c>
      <c r="H412" s="38">
        <v>258.57</v>
      </c>
      <c r="I412" s="38">
        <v>52.81</v>
      </c>
      <c r="J412" s="38">
        <v>0</v>
      </c>
      <c r="K412" s="38">
        <v>256.83999999999997</v>
      </c>
      <c r="L412" s="38">
        <v>25.89</v>
      </c>
      <c r="N412">
        <f t="shared" si="3"/>
        <v>0.31137999999999999</v>
      </c>
    </row>
    <row r="413" spans="1:14" x14ac:dyDescent="0.25">
      <c r="A413" s="135"/>
      <c r="B413" s="135"/>
      <c r="C413" s="35" t="s">
        <v>76</v>
      </c>
      <c r="D413" s="151"/>
      <c r="E413" s="35" t="s">
        <v>37</v>
      </c>
      <c r="F413" s="35" t="s">
        <v>14</v>
      </c>
      <c r="G413" s="38">
        <v>0</v>
      </c>
      <c r="H413" s="38">
        <v>282.07</v>
      </c>
      <c r="I413" s="38">
        <v>57.61</v>
      </c>
      <c r="J413" s="38">
        <v>0</v>
      </c>
      <c r="K413" s="38">
        <v>280.18</v>
      </c>
      <c r="L413" s="38">
        <v>28.25</v>
      </c>
      <c r="N413">
        <f t="shared" si="3"/>
        <v>0.33967999999999998</v>
      </c>
    </row>
    <row r="414" spans="1:14" x14ac:dyDescent="0.25">
      <c r="A414" s="142">
        <v>2024</v>
      </c>
      <c r="B414" s="142" t="s">
        <v>60</v>
      </c>
      <c r="C414" s="149" t="s">
        <v>61</v>
      </c>
      <c r="D414" s="35" t="s">
        <v>62</v>
      </c>
      <c r="E414" s="149" t="s">
        <v>14</v>
      </c>
      <c r="F414" s="35" t="s">
        <v>14</v>
      </c>
      <c r="G414" s="38">
        <v>2.92</v>
      </c>
      <c r="H414" s="38">
        <v>0</v>
      </c>
      <c r="I414" s="38">
        <v>0</v>
      </c>
      <c r="J414" s="38">
        <v>2.92</v>
      </c>
      <c r="K414" s="38">
        <v>0</v>
      </c>
      <c r="L414" s="38">
        <v>0</v>
      </c>
      <c r="N414">
        <f t="shared" si="3"/>
        <v>0</v>
      </c>
    </row>
    <row r="415" spans="1:14" x14ac:dyDescent="0.25">
      <c r="A415" s="135"/>
      <c r="B415" s="135"/>
      <c r="C415" s="151"/>
      <c r="D415" s="35" t="s">
        <v>63</v>
      </c>
      <c r="E415" s="151"/>
      <c r="F415" s="35" t="s">
        <v>14</v>
      </c>
      <c r="G415" s="38">
        <v>13.42</v>
      </c>
      <c r="H415" s="38">
        <v>0</v>
      </c>
      <c r="I415" s="38">
        <v>0</v>
      </c>
      <c r="J415" s="38">
        <v>13.43</v>
      </c>
      <c r="K415" s="38">
        <v>0</v>
      </c>
      <c r="L415" s="38">
        <v>0</v>
      </c>
      <c r="N415">
        <f t="shared" si="3"/>
        <v>0</v>
      </c>
    </row>
  </sheetData>
  <mergeCells count="444">
    <mergeCell ref="G373:I373"/>
    <mergeCell ref="G374:H374"/>
    <mergeCell ref="J373:L373"/>
    <mergeCell ref="J374:K374"/>
    <mergeCell ref="B372:L372"/>
    <mergeCell ref="B373:B375"/>
    <mergeCell ref="C373:C375"/>
    <mergeCell ref="D373:D375"/>
    <mergeCell ref="E373:E375"/>
    <mergeCell ref="F373:F375"/>
    <mergeCell ref="C376:C378"/>
    <mergeCell ref="C383:C385"/>
    <mergeCell ref="C390:C392"/>
    <mergeCell ref="A376:A389"/>
    <mergeCell ref="D376:D378"/>
    <mergeCell ref="D380:D382"/>
    <mergeCell ref="D383:D385"/>
    <mergeCell ref="D387:D389"/>
    <mergeCell ref="B376:B389"/>
    <mergeCell ref="E414:E415"/>
    <mergeCell ref="D410:D411"/>
    <mergeCell ref="D412:D413"/>
    <mergeCell ref="E376:E378"/>
    <mergeCell ref="E383:E385"/>
    <mergeCell ref="E390:E392"/>
    <mergeCell ref="E395:E397"/>
    <mergeCell ref="E400:E402"/>
    <mergeCell ref="E405:E407"/>
    <mergeCell ref="D395:D397"/>
    <mergeCell ref="D400:D402"/>
    <mergeCell ref="D405:D407"/>
    <mergeCell ref="A414:A415"/>
    <mergeCell ref="B400:B409"/>
    <mergeCell ref="B410:B413"/>
    <mergeCell ref="B414:B415"/>
    <mergeCell ref="B390:B399"/>
    <mergeCell ref="C395:C397"/>
    <mergeCell ref="C400:C402"/>
    <mergeCell ref="D390:D392"/>
    <mergeCell ref="C405:C407"/>
    <mergeCell ref="A390:A399"/>
    <mergeCell ref="A400:A409"/>
    <mergeCell ref="A410:A413"/>
    <mergeCell ref="C414:C415"/>
    <mergeCell ref="A344:A346"/>
    <mergeCell ref="A347:A353"/>
    <mergeCell ref="A354:A369"/>
    <mergeCell ref="A373:A375"/>
    <mergeCell ref="B343:K343"/>
    <mergeCell ref="B344:B346"/>
    <mergeCell ref="C344:C346"/>
    <mergeCell ref="D344:D346"/>
    <mergeCell ref="E344:E346"/>
    <mergeCell ref="F344:H344"/>
    <mergeCell ref="F345:G345"/>
    <mergeCell ref="I344:K344"/>
    <mergeCell ref="I345:J345"/>
    <mergeCell ref="B347:B353"/>
    <mergeCell ref="B354:B369"/>
    <mergeCell ref="C347:C348"/>
    <mergeCell ref="C349:C350"/>
    <mergeCell ref="C351:C352"/>
    <mergeCell ref="C354:C355"/>
    <mergeCell ref="C356:C357"/>
    <mergeCell ref="C358:C359"/>
    <mergeCell ref="C360:C362"/>
    <mergeCell ref="C363:C365"/>
    <mergeCell ref="C366:C368"/>
    <mergeCell ref="D347:D348"/>
    <mergeCell ref="D349:D350"/>
    <mergeCell ref="D351:D352"/>
    <mergeCell ref="D354:D355"/>
    <mergeCell ref="D356:D357"/>
    <mergeCell ref="D358:D359"/>
    <mergeCell ref="D360:D362"/>
    <mergeCell ref="D363:D365"/>
    <mergeCell ref="D366:D368"/>
    <mergeCell ref="A310:A316"/>
    <mergeCell ref="A317:A331"/>
    <mergeCell ref="A332:A336"/>
    <mergeCell ref="A337:A338"/>
    <mergeCell ref="A339:A340"/>
    <mergeCell ref="E310:E312"/>
    <mergeCell ref="E317:E319"/>
    <mergeCell ref="E322:E324"/>
    <mergeCell ref="E327:E329"/>
    <mergeCell ref="E332:E334"/>
    <mergeCell ref="C337:C338"/>
    <mergeCell ref="C339:C340"/>
    <mergeCell ref="D310:D312"/>
    <mergeCell ref="D317:D319"/>
    <mergeCell ref="D322:D324"/>
    <mergeCell ref="D327:D329"/>
    <mergeCell ref="D332:D334"/>
    <mergeCell ref="D337:D338"/>
    <mergeCell ref="C310:C312"/>
    <mergeCell ref="C317:C319"/>
    <mergeCell ref="C322:C324"/>
    <mergeCell ref="C327:C329"/>
    <mergeCell ref="C332:C334"/>
    <mergeCell ref="B310:B316"/>
    <mergeCell ref="B317:B331"/>
    <mergeCell ref="B332:B336"/>
    <mergeCell ref="B337:B338"/>
    <mergeCell ref="B339:B340"/>
    <mergeCell ref="A288:A292"/>
    <mergeCell ref="A293:A303"/>
    <mergeCell ref="B306:L306"/>
    <mergeCell ref="B307:B309"/>
    <mergeCell ref="C307:C309"/>
    <mergeCell ref="D307:D309"/>
    <mergeCell ref="E307:E309"/>
    <mergeCell ref="F307:F309"/>
    <mergeCell ref="G307:I307"/>
    <mergeCell ref="G308:H308"/>
    <mergeCell ref="J307:L307"/>
    <mergeCell ref="J308:K308"/>
    <mergeCell ref="A307:A309"/>
    <mergeCell ref="D300:D302"/>
    <mergeCell ref="B288:B292"/>
    <mergeCell ref="B293:B303"/>
    <mergeCell ref="C288:C289"/>
    <mergeCell ref="C290:C291"/>
    <mergeCell ref="C293:C294"/>
    <mergeCell ref="C295:C296"/>
    <mergeCell ref="C297:C299"/>
    <mergeCell ref="C300:C302"/>
    <mergeCell ref="D288:D289"/>
    <mergeCell ref="D290:D291"/>
    <mergeCell ref="D293:D294"/>
    <mergeCell ref="D295:D296"/>
    <mergeCell ref="D297:D299"/>
    <mergeCell ref="A280:A281"/>
    <mergeCell ref="B280:B281"/>
    <mergeCell ref="C280:C281"/>
    <mergeCell ref="B284:K284"/>
    <mergeCell ref="B285:B287"/>
    <mergeCell ref="C285:C287"/>
    <mergeCell ref="D285:D287"/>
    <mergeCell ref="E285:E287"/>
    <mergeCell ref="F285:H285"/>
    <mergeCell ref="F286:G286"/>
    <mergeCell ref="I285:K285"/>
    <mergeCell ref="I286:J286"/>
    <mergeCell ref="A285:A287"/>
    <mergeCell ref="A273:A277"/>
    <mergeCell ref="B273:B277"/>
    <mergeCell ref="C273:C275"/>
    <mergeCell ref="D273:D275"/>
    <mergeCell ref="E273:E275"/>
    <mergeCell ref="A278:A279"/>
    <mergeCell ref="B278:B279"/>
    <mergeCell ref="C278:C279"/>
    <mergeCell ref="D278:D279"/>
    <mergeCell ref="C263:C265"/>
    <mergeCell ref="D263:D265"/>
    <mergeCell ref="E263:E265"/>
    <mergeCell ref="C268:C270"/>
    <mergeCell ref="D268:D270"/>
    <mergeCell ref="E268:E270"/>
    <mergeCell ref="A251:A257"/>
    <mergeCell ref="B251:B257"/>
    <mergeCell ref="C251:C253"/>
    <mergeCell ref="D251:D253"/>
    <mergeCell ref="E251:E253"/>
    <mergeCell ref="A258:A272"/>
    <mergeCell ref="B258:B272"/>
    <mergeCell ref="C258:C260"/>
    <mergeCell ref="D258:D260"/>
    <mergeCell ref="E258:E260"/>
    <mergeCell ref="B247:I247"/>
    <mergeCell ref="A248:A250"/>
    <mergeCell ref="B248:B250"/>
    <mergeCell ref="C248:C250"/>
    <mergeCell ref="D248:D250"/>
    <mergeCell ref="E248:E250"/>
    <mergeCell ref="F248:F250"/>
    <mergeCell ref="G248:I248"/>
    <mergeCell ref="G249:H249"/>
    <mergeCell ref="B234:B244"/>
    <mergeCell ref="C234:C244"/>
    <mergeCell ref="D234:D235"/>
    <mergeCell ref="E234:E235"/>
    <mergeCell ref="D236:D237"/>
    <mergeCell ref="E236:E237"/>
    <mergeCell ref="D238:D240"/>
    <mergeCell ref="E238:E240"/>
    <mergeCell ref="D241:D243"/>
    <mergeCell ref="E241:E243"/>
    <mergeCell ref="G227:H227"/>
    <mergeCell ref="B229:B233"/>
    <mergeCell ref="C229:C233"/>
    <mergeCell ref="D229:D230"/>
    <mergeCell ref="E229:E230"/>
    <mergeCell ref="D231:D232"/>
    <mergeCell ref="E231:E232"/>
    <mergeCell ref="A222:A223"/>
    <mergeCell ref="B222:B223"/>
    <mergeCell ref="C222:C223"/>
    <mergeCell ref="C225:I225"/>
    <mergeCell ref="B226:B228"/>
    <mergeCell ref="C226:C228"/>
    <mergeCell ref="D226:D228"/>
    <mergeCell ref="E226:E228"/>
    <mergeCell ref="F226:F228"/>
    <mergeCell ref="G226:I226"/>
    <mergeCell ref="A215:A219"/>
    <mergeCell ref="B215:B219"/>
    <mergeCell ref="C215:C217"/>
    <mergeCell ref="D215:D217"/>
    <mergeCell ref="E215:E217"/>
    <mergeCell ref="A220:A221"/>
    <mergeCell ref="B220:B221"/>
    <mergeCell ref="C220:C221"/>
    <mergeCell ref="D220:D221"/>
    <mergeCell ref="C205:C207"/>
    <mergeCell ref="D205:D207"/>
    <mergeCell ref="E205:E207"/>
    <mergeCell ref="C210:C212"/>
    <mergeCell ref="D210:D212"/>
    <mergeCell ref="E210:E212"/>
    <mergeCell ref="A193:A199"/>
    <mergeCell ref="B193:B199"/>
    <mergeCell ref="C193:C195"/>
    <mergeCell ref="D193:D195"/>
    <mergeCell ref="E193:E195"/>
    <mergeCell ref="A200:A214"/>
    <mergeCell ref="B200:B214"/>
    <mergeCell ref="C200:C202"/>
    <mergeCell ref="D200:D202"/>
    <mergeCell ref="E200:E202"/>
    <mergeCell ref="B189:I189"/>
    <mergeCell ref="A190:A192"/>
    <mergeCell ref="B190:B192"/>
    <mergeCell ref="C190:C192"/>
    <mergeCell ref="D190:D192"/>
    <mergeCell ref="E190:E192"/>
    <mergeCell ref="F190:F192"/>
    <mergeCell ref="G190:I190"/>
    <mergeCell ref="G191:H191"/>
    <mergeCell ref="B177:B187"/>
    <mergeCell ref="C177:C187"/>
    <mergeCell ref="D177:D178"/>
    <mergeCell ref="E177:E178"/>
    <mergeCell ref="D179:D180"/>
    <mergeCell ref="E179:E180"/>
    <mergeCell ref="D181:D183"/>
    <mergeCell ref="E181:E183"/>
    <mergeCell ref="D184:D186"/>
    <mergeCell ref="E184:E186"/>
    <mergeCell ref="G170:H170"/>
    <mergeCell ref="B172:B176"/>
    <mergeCell ref="C172:C176"/>
    <mergeCell ref="D172:D173"/>
    <mergeCell ref="E172:E173"/>
    <mergeCell ref="D174:D175"/>
    <mergeCell ref="E174:E175"/>
    <mergeCell ref="A164:A165"/>
    <mergeCell ref="B164:B165"/>
    <mergeCell ref="C164:C165"/>
    <mergeCell ref="C168:I168"/>
    <mergeCell ref="B169:B171"/>
    <mergeCell ref="C169:C171"/>
    <mergeCell ref="D169:D171"/>
    <mergeCell ref="E169:E171"/>
    <mergeCell ref="F169:F171"/>
    <mergeCell ref="G169:I169"/>
    <mergeCell ref="A157:A161"/>
    <mergeCell ref="B157:B161"/>
    <mergeCell ref="C157:C159"/>
    <mergeCell ref="D157:D159"/>
    <mergeCell ref="E157:E159"/>
    <mergeCell ref="A162:A163"/>
    <mergeCell ref="B162:B163"/>
    <mergeCell ref="C162:C163"/>
    <mergeCell ref="D162:D163"/>
    <mergeCell ref="C147:C149"/>
    <mergeCell ref="D147:D149"/>
    <mergeCell ref="E147:E149"/>
    <mergeCell ref="C152:C154"/>
    <mergeCell ref="D152:D154"/>
    <mergeCell ref="E152:E154"/>
    <mergeCell ref="A135:A141"/>
    <mergeCell ref="B135:B141"/>
    <mergeCell ref="C135:C137"/>
    <mergeCell ref="D135:D137"/>
    <mergeCell ref="E135:E137"/>
    <mergeCell ref="A142:A156"/>
    <mergeCell ref="B142:B156"/>
    <mergeCell ref="C142:C144"/>
    <mergeCell ref="D142:D144"/>
    <mergeCell ref="E142:E144"/>
    <mergeCell ref="B131:I131"/>
    <mergeCell ref="A132:A134"/>
    <mergeCell ref="B132:B134"/>
    <mergeCell ref="C132:C134"/>
    <mergeCell ref="D132:D134"/>
    <mergeCell ref="E132:E134"/>
    <mergeCell ref="F132:F134"/>
    <mergeCell ref="G132:I132"/>
    <mergeCell ref="G133:H133"/>
    <mergeCell ref="B120:B129"/>
    <mergeCell ref="C120:C129"/>
    <mergeCell ref="D120:D121"/>
    <mergeCell ref="E120:E121"/>
    <mergeCell ref="D122:D123"/>
    <mergeCell ref="E122:E123"/>
    <mergeCell ref="D124:D126"/>
    <mergeCell ref="E124:E126"/>
    <mergeCell ref="D127:D129"/>
    <mergeCell ref="E127:E129"/>
    <mergeCell ref="B115:B119"/>
    <mergeCell ref="C115:C119"/>
    <mergeCell ref="D115:D116"/>
    <mergeCell ref="E115:E116"/>
    <mergeCell ref="D117:D118"/>
    <mergeCell ref="E117:E118"/>
    <mergeCell ref="C111:I111"/>
    <mergeCell ref="B112:B114"/>
    <mergeCell ref="C112:C114"/>
    <mergeCell ref="D112:D114"/>
    <mergeCell ref="E112:E114"/>
    <mergeCell ref="F112:F114"/>
    <mergeCell ref="G112:I112"/>
    <mergeCell ref="G113:H113"/>
    <mergeCell ref="A103:A107"/>
    <mergeCell ref="B103:B107"/>
    <mergeCell ref="C103:C105"/>
    <mergeCell ref="D103:D105"/>
    <mergeCell ref="E103:E105"/>
    <mergeCell ref="A108:A109"/>
    <mergeCell ref="B108:B109"/>
    <mergeCell ref="C108:C109"/>
    <mergeCell ref="D108:D109"/>
    <mergeCell ref="C93:C95"/>
    <mergeCell ref="D93:D95"/>
    <mergeCell ref="E93:E95"/>
    <mergeCell ref="C98:C100"/>
    <mergeCell ref="D98:D100"/>
    <mergeCell ref="E98:E100"/>
    <mergeCell ref="A81:A87"/>
    <mergeCell ref="B81:B87"/>
    <mergeCell ref="C81:C83"/>
    <mergeCell ref="D81:D83"/>
    <mergeCell ref="E81:E83"/>
    <mergeCell ref="A88:A102"/>
    <mergeCell ref="B88:B102"/>
    <mergeCell ref="C88:C90"/>
    <mergeCell ref="D88:D90"/>
    <mergeCell ref="E88:E90"/>
    <mergeCell ref="B77:I77"/>
    <mergeCell ref="A78:A80"/>
    <mergeCell ref="B78:B80"/>
    <mergeCell ref="C78:C80"/>
    <mergeCell ref="D78:D80"/>
    <mergeCell ref="E78:E80"/>
    <mergeCell ref="F78:F80"/>
    <mergeCell ref="G78:I78"/>
    <mergeCell ref="G79:H79"/>
    <mergeCell ref="B66:B75"/>
    <mergeCell ref="C66:C75"/>
    <mergeCell ref="D66:D67"/>
    <mergeCell ref="E66:E67"/>
    <mergeCell ref="D68:D69"/>
    <mergeCell ref="E68:E69"/>
    <mergeCell ref="D70:D72"/>
    <mergeCell ref="E70:E72"/>
    <mergeCell ref="D73:D75"/>
    <mergeCell ref="E73:E75"/>
    <mergeCell ref="G59:H59"/>
    <mergeCell ref="B61:B65"/>
    <mergeCell ref="C61:C65"/>
    <mergeCell ref="D61:D62"/>
    <mergeCell ref="E61:E62"/>
    <mergeCell ref="D63:D64"/>
    <mergeCell ref="E63:E64"/>
    <mergeCell ref="A54:A55"/>
    <mergeCell ref="B54:B55"/>
    <mergeCell ref="C54:C55"/>
    <mergeCell ref="C57:I57"/>
    <mergeCell ref="B58:B60"/>
    <mergeCell ref="C58:C60"/>
    <mergeCell ref="D58:D60"/>
    <mergeCell ref="E58:E60"/>
    <mergeCell ref="F58:F60"/>
    <mergeCell ref="G58:I58"/>
    <mergeCell ref="A48:A51"/>
    <mergeCell ref="B48:B51"/>
    <mergeCell ref="C48:C50"/>
    <mergeCell ref="D48:D50"/>
    <mergeCell ref="E48:E50"/>
    <mergeCell ref="A52:A53"/>
    <mergeCell ref="B52:B53"/>
    <mergeCell ref="C52:C53"/>
    <mergeCell ref="D52:D53"/>
    <mergeCell ref="C40:C42"/>
    <mergeCell ref="D40:D42"/>
    <mergeCell ref="E40:E42"/>
    <mergeCell ref="C44:C46"/>
    <mergeCell ref="D44:D46"/>
    <mergeCell ref="E44:E46"/>
    <mergeCell ref="A31:A35"/>
    <mergeCell ref="B31:B35"/>
    <mergeCell ref="C31:C33"/>
    <mergeCell ref="D31:D33"/>
    <mergeCell ref="E31:E33"/>
    <mergeCell ref="A36:A47"/>
    <mergeCell ref="B36:B47"/>
    <mergeCell ref="C36:C38"/>
    <mergeCell ref="D36:D38"/>
    <mergeCell ref="E36:E38"/>
    <mergeCell ref="B27:I27"/>
    <mergeCell ref="A28:A30"/>
    <mergeCell ref="B28:B30"/>
    <mergeCell ref="C28:C30"/>
    <mergeCell ref="D28:D30"/>
    <mergeCell ref="E28:E30"/>
    <mergeCell ref="F28:F30"/>
    <mergeCell ref="G28:I28"/>
    <mergeCell ref="G29:H29"/>
    <mergeCell ref="B14:B25"/>
    <mergeCell ref="C14:C25"/>
    <mergeCell ref="D14:D15"/>
    <mergeCell ref="E14:E15"/>
    <mergeCell ref="D16:D17"/>
    <mergeCell ref="E16:E17"/>
    <mergeCell ref="D18:D20"/>
    <mergeCell ref="E18:E20"/>
    <mergeCell ref="D21:D23"/>
    <mergeCell ref="E21:E23"/>
    <mergeCell ref="B9:B13"/>
    <mergeCell ref="C9:C13"/>
    <mergeCell ref="D9:D10"/>
    <mergeCell ref="E9:E10"/>
    <mergeCell ref="D11:D12"/>
    <mergeCell ref="E11:E12"/>
    <mergeCell ref="C5:I5"/>
    <mergeCell ref="B6:B8"/>
    <mergeCell ref="C6:C8"/>
    <mergeCell ref="D6:D8"/>
    <mergeCell ref="E6:E8"/>
    <mergeCell ref="F6:F8"/>
    <mergeCell ref="G6:I6"/>
    <mergeCell ref="G7:H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 TAR APLIC GA</vt:lpstr>
      <vt:lpstr>TAR APLIC GB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Ferreira Ramos</dc:creator>
  <cp:lastModifiedBy>Edson Ferreira Ramos</cp:lastModifiedBy>
  <dcterms:created xsi:type="dcterms:W3CDTF">2021-12-28T15:16:43Z</dcterms:created>
  <dcterms:modified xsi:type="dcterms:W3CDTF">2024-05-29T19:34:17Z</dcterms:modified>
</cp:coreProperties>
</file>